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608"/>
  <workbookPr filterPrivacy="1" defaultThemeVersion="124226"/>
  <xr:revisionPtr revIDLastSave="0" documentId="13_ncr:1_{775BEE7F-45B9-9B42-80DB-48E770B776F8}" xr6:coauthVersionLast="47" xr6:coauthVersionMax="47" xr10:uidLastSave="{00000000-0000-0000-0000-000000000000}"/>
  <bookViews>
    <workbookView xWindow="-38400" yWindow="500" windowWidth="38400" windowHeight="21100" xr2:uid="{00000000-000D-0000-FFFF-FFFF00000000}"/>
  </bookViews>
  <sheets>
    <sheet name="LOT ELEC" sheetId="4" r:id="rId1"/>
  </sheets>
  <definedNames>
    <definedName name="_Toc56613702" localSheetId="0">'LOT ELEC'!#REF!</definedName>
    <definedName name="_Toc56613703" localSheetId="0">'LOT ELEC'!#REF!</definedName>
    <definedName name="_Toc56613705" localSheetId="0">'LOT ELEC'!#REF!</definedName>
    <definedName name="_Toc56613716" localSheetId="0">'LOT ELEC'!#REF!</definedName>
    <definedName name="_xlnm.Print_Titles" localSheetId="0">'LOT ELEC'!$2:$4</definedName>
    <definedName name="_xlnm.Print_Area" localSheetId="0">'LOT ELEC'!$B$2:$G$234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34" i="4" l="1"/>
  <c r="G233" i="4"/>
  <c r="G232" i="4"/>
  <c r="G229" i="4"/>
  <c r="E153" i="4"/>
  <c r="G160" i="4"/>
  <c r="G179" i="4"/>
  <c r="G223" i="4" l="1"/>
  <c r="G221" i="4"/>
  <c r="G219" i="4"/>
  <c r="G185" i="4"/>
  <c r="G183" i="4"/>
  <c r="G181" i="4"/>
  <c r="G177" i="4"/>
  <c r="G175" i="4"/>
  <c r="G173" i="4"/>
  <c r="G171" i="4"/>
  <c r="G169" i="4"/>
  <c r="G137" i="4"/>
  <c r="G130" i="4"/>
  <c r="G129" i="4"/>
  <c r="G131" i="4"/>
  <c r="G126" i="4"/>
  <c r="G86" i="4"/>
  <c r="G69" i="4"/>
  <c r="G71" i="4"/>
  <c r="G67" i="4"/>
  <c r="E76" i="4"/>
  <c r="G61" i="4"/>
  <c r="G95" i="4"/>
  <c r="G197" i="4"/>
  <c r="L196" i="4"/>
  <c r="G84" i="4"/>
  <c r="G224" i="4" l="1"/>
  <c r="G76" i="4"/>
  <c r="G74" i="4"/>
  <c r="K32" i="4"/>
  <c r="K33" i="4"/>
  <c r="K36" i="4"/>
  <c r="K37" i="4"/>
  <c r="K42" i="4"/>
  <c r="K43" i="4"/>
  <c r="K47" i="4"/>
  <c r="K58" i="4"/>
  <c r="K59" i="4"/>
  <c r="K60" i="4"/>
  <c r="K78" i="4"/>
  <c r="K79" i="4"/>
  <c r="K92" i="4"/>
  <c r="K93" i="4"/>
  <c r="K94" i="4"/>
  <c r="K110" i="4"/>
  <c r="K111" i="4"/>
  <c r="K113" i="4"/>
  <c r="K114" i="4"/>
  <c r="K115" i="4"/>
  <c r="K133" i="4"/>
  <c r="K134" i="4"/>
  <c r="K144" i="4"/>
  <c r="K148" i="4"/>
  <c r="K149" i="4"/>
  <c r="K164" i="4"/>
  <c r="K187" i="4"/>
  <c r="K188" i="4"/>
  <c r="K201" i="4"/>
  <c r="K202" i="4"/>
  <c r="G167" i="4"/>
  <c r="L166" i="4"/>
  <c r="G165" i="4"/>
  <c r="G186" i="4" l="1"/>
  <c r="G103" i="4" l="1"/>
  <c r="G63" i="4"/>
  <c r="G120" i="4"/>
  <c r="G54" i="4"/>
  <c r="G122" i="4" l="1"/>
  <c r="G209" i="4"/>
  <c r="G205" i="4"/>
  <c r="G227" i="4" l="1"/>
  <c r="L213" i="4"/>
  <c r="G230" i="4" l="1"/>
  <c r="L201" i="4" l="1"/>
  <c r="G199" i="4"/>
  <c r="L198" i="4"/>
  <c r="G195" i="4"/>
  <c r="G191" i="4"/>
  <c r="G193" i="4"/>
  <c r="G189" i="4"/>
  <c r="L188" i="4"/>
  <c r="G200" i="4" l="1"/>
  <c r="G145" i="4"/>
  <c r="G124" i="4"/>
  <c r="L144" i="4"/>
  <c r="L32" i="4" l="1"/>
  <c r="L33" i="4"/>
  <c r="L36" i="4"/>
  <c r="L37" i="4"/>
  <c r="L42" i="4"/>
  <c r="L43" i="4"/>
  <c r="L46" i="4"/>
  <c r="L47" i="4"/>
  <c r="L58" i="4"/>
  <c r="L59" i="4"/>
  <c r="L60" i="4"/>
  <c r="L78" i="4"/>
  <c r="L79" i="4"/>
  <c r="L92" i="4"/>
  <c r="L93" i="4"/>
  <c r="L94" i="4"/>
  <c r="L108" i="4"/>
  <c r="L110" i="4"/>
  <c r="L111" i="4"/>
  <c r="L113" i="4"/>
  <c r="L114" i="4"/>
  <c r="L115" i="4"/>
  <c r="L133" i="4"/>
  <c r="L134" i="4"/>
  <c r="L146" i="4"/>
  <c r="L148" i="4"/>
  <c r="L149" i="4"/>
  <c r="L163" i="4"/>
  <c r="L164" i="4"/>
  <c r="L187" i="4"/>
  <c r="L202" i="4"/>
  <c r="L212" i="4"/>
  <c r="G161" i="4"/>
  <c r="G158" i="4"/>
  <c r="G156" i="4"/>
  <c r="G154" i="4"/>
  <c r="G152" i="4"/>
  <c r="G151" i="4"/>
  <c r="G150" i="4"/>
  <c r="G203" i="4" l="1"/>
  <c r="G118" i="4"/>
  <c r="G116" i="4"/>
  <c r="G132" i="4" s="1"/>
  <c r="G65" i="4"/>
  <c r="G77" i="4" s="1"/>
  <c r="G215" i="4"/>
  <c r="G90" i="4"/>
  <c r="G88" i="4"/>
  <c r="G213" i="4"/>
  <c r="G211" i="4"/>
  <c r="G143" i="4"/>
  <c r="G141" i="4"/>
  <c r="G139" i="4"/>
  <c r="G135" i="4"/>
  <c r="G107" i="4"/>
  <c r="G105" i="4"/>
  <c r="G109" i="4"/>
  <c r="G101" i="4"/>
  <c r="G99" i="4"/>
  <c r="G97" i="4"/>
  <c r="G82" i="4"/>
  <c r="G80" i="4"/>
  <c r="G56" i="4"/>
  <c r="G52" i="4"/>
  <c r="G50" i="4"/>
  <c r="G48" i="4"/>
  <c r="G44" i="4"/>
  <c r="G45" i="4" s="1"/>
  <c r="G40" i="4"/>
  <c r="G38" i="4"/>
  <c r="G34" i="4"/>
  <c r="G30" i="4"/>
  <c r="G28" i="4"/>
  <c r="G26" i="4"/>
  <c r="G22" i="4"/>
  <c r="G18" i="4"/>
  <c r="G16" i="4"/>
  <c r="G14" i="4"/>
  <c r="G8" i="4"/>
  <c r="G31" i="4" l="1"/>
  <c r="G112" i="4"/>
  <c r="G91" i="4"/>
  <c r="G57" i="4"/>
  <c r="G41" i="4"/>
  <c r="G147" i="4"/>
  <c r="G35" i="4"/>
  <c r="G216" i="4"/>
  <c r="G159" i="4"/>
  <c r="G153" i="4"/>
  <c r="E155" i="4"/>
  <c r="G155" i="4" s="1"/>
  <c r="G157" i="4"/>
  <c r="G162" i="4" l="1"/>
</calcChain>
</file>

<file path=xl/sharedStrings.xml><?xml version="1.0" encoding="utf-8"?>
<sst xmlns="http://schemas.openxmlformats.org/spreadsheetml/2006/main" count="317" uniqueCount="220">
  <si>
    <t>5.1.3</t>
  </si>
  <si>
    <t>U</t>
  </si>
  <si>
    <t>Q</t>
  </si>
  <si>
    <t>Ens</t>
  </si>
  <si>
    <t>5.1</t>
  </si>
  <si>
    <t>NUM</t>
  </si>
  <si>
    <t>DESIGNATION</t>
  </si>
  <si>
    <t>PU (€HT)</t>
  </si>
  <si>
    <t>MONTANT (€HT)</t>
  </si>
  <si>
    <t xml:space="preserve">5.1.1 </t>
  </si>
  <si>
    <t xml:space="preserve">5.1.2 </t>
  </si>
  <si>
    <t>SO</t>
  </si>
  <si>
    <t>NOTICE DESCRIPTIVE TECHNIQUE</t>
  </si>
  <si>
    <t>TRAVAUX GENERAUX</t>
  </si>
  <si>
    <t>Installation provisoire de chantier</t>
  </si>
  <si>
    <t>Origine des installations électriques de chantier</t>
  </si>
  <si>
    <t>PM</t>
  </si>
  <si>
    <t>Armoire électrique générale de chantier</t>
  </si>
  <si>
    <t>5.1.4</t>
  </si>
  <si>
    <t>Liaisons électriques</t>
  </si>
  <si>
    <t>5.1.5</t>
  </si>
  <si>
    <t>Coffret électriques PC de chantier</t>
  </si>
  <si>
    <t>5.1.6</t>
  </si>
  <si>
    <t>Eclairage chantier</t>
  </si>
  <si>
    <t>5.1.7</t>
  </si>
  <si>
    <t>Préchauffage chantier</t>
  </si>
  <si>
    <t>5.1.8</t>
  </si>
  <si>
    <t>Câblage</t>
  </si>
  <si>
    <t>5.1.9</t>
  </si>
  <si>
    <t>Lignes Télécom</t>
  </si>
  <si>
    <t>5.1.10</t>
  </si>
  <si>
    <t>Contrôle technique</t>
  </si>
  <si>
    <t>5.1.11</t>
  </si>
  <si>
    <t>Maintenance</t>
  </si>
  <si>
    <t>5.1.12</t>
  </si>
  <si>
    <t>Dépose</t>
  </si>
  <si>
    <t xml:space="preserve">5.2 </t>
  </si>
  <si>
    <t>Sous-total 5.1</t>
  </si>
  <si>
    <t>ALIMENTATION GENERALE</t>
  </si>
  <si>
    <t>MISE A LA TERRE</t>
  </si>
  <si>
    <t xml:space="preserve">5.4.1 </t>
  </si>
  <si>
    <t>Sous-total 5.2</t>
  </si>
  <si>
    <t>Sous-total 5.4</t>
  </si>
  <si>
    <t>5.5</t>
  </si>
  <si>
    <t>TABLEAU GENERAL</t>
  </si>
  <si>
    <t xml:space="preserve">5.5.1 </t>
  </si>
  <si>
    <t>Sous-total 5.5</t>
  </si>
  <si>
    <t>5.6</t>
  </si>
  <si>
    <t>CHEMINEMENTS</t>
  </si>
  <si>
    <t xml:space="preserve">5.6.1 </t>
  </si>
  <si>
    <t>Ml</t>
  </si>
  <si>
    <t>Sous-total 5.6</t>
  </si>
  <si>
    <t>5.7</t>
  </si>
  <si>
    <t>ALIMENTATIONS FORCE ET DIVERS</t>
  </si>
  <si>
    <t>Sous-total 5.7</t>
  </si>
  <si>
    <t>5.8</t>
  </si>
  <si>
    <t>APPAREILS D'ECLAIRAGE</t>
  </si>
  <si>
    <t>Luminaire L01</t>
  </si>
  <si>
    <t>Luminaire L02</t>
  </si>
  <si>
    <t>Luminaire L03</t>
  </si>
  <si>
    <t>Sous-total 5.8</t>
  </si>
  <si>
    <t>5.9</t>
  </si>
  <si>
    <t>APPAREILS DE COMMANDE ET PRISES DE COURANTS</t>
  </si>
  <si>
    <t xml:space="preserve">5.9.1 </t>
  </si>
  <si>
    <t>Type d'appareillage</t>
  </si>
  <si>
    <t>Interrupteur simple allumage encastré</t>
  </si>
  <si>
    <t>Sous-total 5.9</t>
  </si>
  <si>
    <t>Implantation de l'appareillage</t>
  </si>
  <si>
    <t>5.10</t>
  </si>
  <si>
    <t xml:space="preserve">5.10.1 </t>
  </si>
  <si>
    <t>5.11</t>
  </si>
  <si>
    <t xml:space="preserve">5.11.1 </t>
  </si>
  <si>
    <t>Coupure d'urgence</t>
  </si>
  <si>
    <t>Sous-total 5.11</t>
  </si>
  <si>
    <t>PRE CABLAGE VDI</t>
  </si>
  <si>
    <t>Cordons de brassage</t>
  </si>
  <si>
    <t>Raccordement des circuits terminaux</t>
  </si>
  <si>
    <t>Terminaux</t>
  </si>
  <si>
    <t>Test et recette du système</t>
  </si>
  <si>
    <t>Sous-total 5.13</t>
  </si>
  <si>
    <t>5.7.2</t>
  </si>
  <si>
    <t>Connecteur de sortie de câble</t>
  </si>
  <si>
    <t>PC 10/16A+T encastrée</t>
  </si>
  <si>
    <t>PC 10/16A+T étanche</t>
  </si>
  <si>
    <t>Câblage appareillage</t>
  </si>
  <si>
    <t>Câblage et raccordements des appareils d'éclairage</t>
  </si>
  <si>
    <t>Alimentations du présent lot et des équipements spécifiques des autres lots:</t>
  </si>
  <si>
    <t>5.3</t>
  </si>
  <si>
    <t>5.3.2</t>
  </si>
  <si>
    <t>Chemins de câbles Courants forts</t>
  </si>
  <si>
    <t>5.4</t>
  </si>
  <si>
    <t>Chemins de câbles Courants faibles</t>
  </si>
  <si>
    <t>Alimentation ballon ECS</t>
  </si>
  <si>
    <t xml:space="preserve">5.8.1 </t>
  </si>
  <si>
    <t>EQUIPEMENTS PARTICULIERS</t>
  </si>
  <si>
    <t>TOTAL GENERAL LOT ELECTRICITE (€HT)</t>
  </si>
  <si>
    <t>5.11.2</t>
  </si>
  <si>
    <t>5.11.3</t>
  </si>
  <si>
    <t>Décomposition de Prix Globale et Forfaitaire Lot ELECTRICITE</t>
  </si>
  <si>
    <t>5.12</t>
  </si>
  <si>
    <t xml:space="preserve">5.12.1 </t>
  </si>
  <si>
    <t>5.12.2</t>
  </si>
  <si>
    <t>5.12.3</t>
  </si>
  <si>
    <t>5.12.4</t>
  </si>
  <si>
    <t>Déclencheur manuel</t>
  </si>
  <si>
    <t>Diffuseur sonore et lumineux</t>
  </si>
  <si>
    <t>Contrôle et essais de l'installation</t>
  </si>
  <si>
    <t>Coupure générale TGBT</t>
  </si>
  <si>
    <t>Chemins de câbles incendie</t>
  </si>
  <si>
    <t>ECLAIRAGE DE SECURITE</t>
  </si>
  <si>
    <t xml:space="preserve">5.10.2 </t>
  </si>
  <si>
    <t>5.13</t>
  </si>
  <si>
    <t xml:space="preserve">5.13.1 </t>
  </si>
  <si>
    <t>5.13.2</t>
  </si>
  <si>
    <t>5.13.3</t>
  </si>
  <si>
    <t>5.13.4</t>
  </si>
  <si>
    <t>5.13.5</t>
  </si>
  <si>
    <t>Bloc d'éclairage d'évacuation</t>
  </si>
  <si>
    <t>Bloc d'éclairage portatif</t>
  </si>
  <si>
    <t>Contrôle et maintenance</t>
  </si>
  <si>
    <t>Télécommande</t>
  </si>
  <si>
    <t>Sous-total 5.10</t>
  </si>
  <si>
    <t>5.3.3</t>
  </si>
  <si>
    <t>5.8.2</t>
  </si>
  <si>
    <t>5.10.4</t>
  </si>
  <si>
    <t>EQUIPEMENT D'ALARME INCENDIE</t>
  </si>
  <si>
    <t>Avertisseur flash</t>
  </si>
  <si>
    <t>5.12.5</t>
  </si>
  <si>
    <t>Câblage et distribution</t>
  </si>
  <si>
    <t>5.14</t>
  </si>
  <si>
    <t xml:space="preserve">5.14.1 </t>
  </si>
  <si>
    <t>5.14.2</t>
  </si>
  <si>
    <t>5.14.3</t>
  </si>
  <si>
    <t>Alimentation</t>
  </si>
  <si>
    <t>Mise à la terre des masses métalliques</t>
  </si>
  <si>
    <t>Collecteur principal</t>
  </si>
  <si>
    <t>5.11.4</t>
  </si>
  <si>
    <t>5.12.6</t>
  </si>
  <si>
    <t>Centrale</t>
  </si>
  <si>
    <t>Liaisons conformes au CCTP</t>
  </si>
  <si>
    <t xml:space="preserve">5.10.3 </t>
  </si>
  <si>
    <t>5.10.5</t>
  </si>
  <si>
    <t>Anti intrusion</t>
  </si>
  <si>
    <t>Clavier intrusion</t>
  </si>
  <si>
    <t>Détecteur intrusion</t>
  </si>
  <si>
    <t>Goulotte</t>
  </si>
  <si>
    <t>5.15</t>
  </si>
  <si>
    <t xml:space="preserve">5.15.1 </t>
  </si>
  <si>
    <t>5.15.2</t>
  </si>
  <si>
    <t>5.15.3</t>
  </si>
  <si>
    <t>Alimentation lave vaisselle</t>
  </si>
  <si>
    <t>Interrupteur va et vient encastré</t>
  </si>
  <si>
    <t>Détecteur de présence éclairage plafond (encastré)</t>
  </si>
  <si>
    <t>Coupure informatique</t>
  </si>
  <si>
    <t>Déclencheur manuel vert</t>
  </si>
  <si>
    <t>5.12.7</t>
  </si>
  <si>
    <t>5.14.4</t>
  </si>
  <si>
    <t>5.14.5</t>
  </si>
  <si>
    <t>Contrôle d'accès</t>
  </si>
  <si>
    <t>Bouton deverrouillage</t>
  </si>
  <si>
    <t>Lecteur de badge</t>
  </si>
  <si>
    <t>Vidéophonie</t>
  </si>
  <si>
    <t>Portier intérieur</t>
  </si>
  <si>
    <t>Infrastructure informatique</t>
  </si>
  <si>
    <t>Gestion de la clé de chiffrement</t>
  </si>
  <si>
    <t>5.14.6</t>
  </si>
  <si>
    <t>Badges</t>
  </si>
  <si>
    <t>Sonnette</t>
  </si>
  <si>
    <t>LOT ELECTRICITE - CAISSE DES DEPOTS ROUEN</t>
  </si>
  <si>
    <t>5.12.8</t>
  </si>
  <si>
    <t>Détecteur incendie optique</t>
  </si>
  <si>
    <t>Tableau divisionnaire</t>
  </si>
  <si>
    <t>Passage au sol</t>
  </si>
  <si>
    <t>5.9.4</t>
  </si>
  <si>
    <t>Multiprise</t>
  </si>
  <si>
    <t>Alimentation pompe de relevage</t>
  </si>
  <si>
    <t>Prise USB</t>
  </si>
  <si>
    <t>Sous-total 5.12</t>
  </si>
  <si>
    <t>Tableau de détection incendie</t>
  </si>
  <si>
    <t>Tableau répétiteur d'alarme</t>
  </si>
  <si>
    <t>Interrupteur de sécurité</t>
  </si>
  <si>
    <t xml:space="preserve">5.2.1 </t>
  </si>
  <si>
    <t>5.9.2</t>
  </si>
  <si>
    <t>5.9.3</t>
  </si>
  <si>
    <t>Liaison poste vidéo</t>
  </si>
  <si>
    <t>Luminaire L04</t>
  </si>
  <si>
    <t>Commande</t>
  </si>
  <si>
    <t>5.13.6</t>
  </si>
  <si>
    <t>Transmetteur téléphonique</t>
  </si>
  <si>
    <t>Gradateur</t>
  </si>
  <si>
    <t>5.9.5</t>
  </si>
  <si>
    <t>Commande à clé éclairage</t>
  </si>
  <si>
    <t>5.12.9</t>
  </si>
  <si>
    <t>Alimentation ballon ECS 100L</t>
  </si>
  <si>
    <t>Alimentation Climatisation local serveur R+5 groupe extérieur</t>
  </si>
  <si>
    <t>Alimentation Climatisation local serveur R+5 unité intérieure</t>
  </si>
  <si>
    <t>Luminaire L05</t>
  </si>
  <si>
    <t>5.9.6</t>
  </si>
  <si>
    <t>Appel espace d'attente sécurisé</t>
  </si>
  <si>
    <t>Bouton appel</t>
  </si>
  <si>
    <t>Voyant lumineux</t>
  </si>
  <si>
    <t>Cablage et signalisation</t>
  </si>
  <si>
    <t>Bloc d'ambiance</t>
  </si>
  <si>
    <t xml:space="preserve">Câblage </t>
  </si>
  <si>
    <t>Asservissement de porte</t>
  </si>
  <si>
    <t>5.16</t>
  </si>
  <si>
    <t>Vidéosurveillance</t>
  </si>
  <si>
    <t>5.16.1</t>
  </si>
  <si>
    <t>Caméra</t>
  </si>
  <si>
    <t>5.16.2</t>
  </si>
  <si>
    <t>5.12.10</t>
  </si>
  <si>
    <t>Détecteur Autonome Déclencheur</t>
  </si>
  <si>
    <t>Terminaux Saillie</t>
  </si>
  <si>
    <t>Baie info existante (intervention)</t>
  </si>
  <si>
    <t>Controleur de porte</t>
  </si>
  <si>
    <t>TVA (20%)</t>
  </si>
  <si>
    <t>TOTAL GENERAL LOT ELECTRICITE (€TTC)</t>
  </si>
  <si>
    <t>Sous-total 5.14</t>
  </si>
  <si>
    <t>Sous-total 5.15</t>
  </si>
  <si>
    <t>Sous-total 5.16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</si>
</sst>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mbria"/>
      <family val="1"/>
      <scheme val="major"/>
    </font>
    <font>
      <b/>
      <sz val="22"/>
      <color theme="1"/>
      <name val="Cambria"/>
      <family val="1"/>
      <scheme val="major"/>
    </font>
    <font>
      <b/>
      <sz val="11"/>
      <color theme="1"/>
      <name val="Cambria"/>
      <family val="1"/>
      <scheme val="major"/>
    </font>
    <font>
      <i/>
      <u/>
      <sz val="10"/>
      <color theme="1"/>
      <name val="Cambria"/>
      <family val="1"/>
      <scheme val="major"/>
    </font>
    <font>
      <sz val="11"/>
      <name val="Cambria"/>
      <family val="1"/>
      <scheme val="major"/>
    </font>
    <font>
      <sz val="11"/>
      <color rgb="FFFF0000"/>
      <name val="Cambria"/>
      <family val="1"/>
      <scheme val="major"/>
    </font>
    <font>
      <sz val="12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horizontal="left" indent="2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4" fillId="0" borderId="1" xfId="0" applyNumberFormat="1" applyFont="1" applyBorder="1" applyAlignment="1">
      <alignment horizontal="left" wrapText="1" indent="3"/>
    </xf>
    <xf numFmtId="164" fontId="1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0" fillId="0" borderId="0" xfId="0" applyNumberFormat="1"/>
    <xf numFmtId="164" fontId="0" fillId="0" borderId="0" xfId="0" applyNumberFormat="1" applyAlignment="1">
      <alignment horizontal="center" vertical="center"/>
    </xf>
    <xf numFmtId="0" fontId="6" fillId="0" borderId="1" xfId="0" applyFont="1" applyBorder="1" applyAlignment="1">
      <alignment horizontal="left" indent="2"/>
    </xf>
    <xf numFmtId="0" fontId="5" fillId="0" borderId="1" xfId="0" applyFont="1" applyBorder="1" applyAlignment="1">
      <alignment horizontal="left" indent="2"/>
    </xf>
    <xf numFmtId="0" fontId="1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6" xfId="0" applyBorder="1"/>
    <xf numFmtId="164" fontId="3" fillId="0" borderId="7" xfId="0" applyNumberFormat="1" applyFont="1" applyBorder="1" applyAlignment="1">
      <alignment horizontal="right"/>
    </xf>
    <xf numFmtId="164" fontId="3" fillId="0" borderId="7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164" fontId="1" fillId="0" borderId="9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64" fontId="1" fillId="0" borderId="11" xfId="0" applyNumberFormat="1" applyFont="1" applyBorder="1" applyAlignment="1">
      <alignment horizontal="center" vertical="center"/>
    </xf>
    <xf numFmtId="164" fontId="1" fillId="0" borderId="12" xfId="0" applyNumberFormat="1" applyFont="1" applyBorder="1" applyAlignment="1">
      <alignment horizontal="center" vertical="center"/>
    </xf>
    <xf numFmtId="0" fontId="0" fillId="0" borderId="0" xfId="0" applyAlignment="1">
      <alignment horizontal="right" vertical="center"/>
    </xf>
    <xf numFmtId="164" fontId="0" fillId="0" borderId="0" xfId="0" applyNumberFormat="1" applyAlignment="1">
      <alignment horizontal="right" vertical="center"/>
    </xf>
    <xf numFmtId="0" fontId="1" fillId="0" borderId="13" xfId="0" applyFont="1" applyBorder="1" applyAlignment="1">
      <alignment horizontal="center" vertical="center"/>
    </xf>
    <xf numFmtId="164" fontId="1" fillId="0" borderId="14" xfId="0" applyNumberFormat="1" applyFont="1" applyBorder="1" applyAlignment="1">
      <alignment horizontal="center" vertical="center"/>
    </xf>
    <xf numFmtId="164" fontId="1" fillId="0" borderId="15" xfId="0" applyNumberFormat="1" applyFont="1" applyBorder="1" applyAlignment="1">
      <alignment horizontal="center" vertical="center"/>
    </xf>
    <xf numFmtId="0" fontId="0" fillId="0" borderId="8" xfId="0" applyBorder="1"/>
    <xf numFmtId="0" fontId="0" fillId="0" borderId="5" xfId="0" applyBorder="1"/>
    <xf numFmtId="0" fontId="0" fillId="0" borderId="16" xfId="0" applyBorder="1"/>
    <xf numFmtId="0" fontId="1" fillId="0" borderId="1" xfId="0" applyFont="1" applyBorder="1" applyAlignment="1">
      <alignment horizontal="right" vertical="center"/>
    </xf>
    <xf numFmtId="164" fontId="3" fillId="0" borderId="17" xfId="0" applyNumberFormat="1" applyFont="1" applyBorder="1" applyAlignment="1">
      <alignment horizontal="center" vertical="center"/>
    </xf>
    <xf numFmtId="0" fontId="0" fillId="0" borderId="18" xfId="0" applyBorder="1"/>
    <xf numFmtId="0" fontId="0" fillId="0" borderId="19" xfId="0" applyBorder="1"/>
    <xf numFmtId="0" fontId="0" fillId="0" borderId="20" xfId="0" applyBorder="1"/>
    <xf numFmtId="164" fontId="3" fillId="0" borderId="21" xfId="0" applyNumberFormat="1" applyFont="1" applyBorder="1" applyAlignment="1">
      <alignment horizontal="right"/>
    </xf>
    <xf numFmtId="164" fontId="3" fillId="0" borderId="22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L238"/>
  <sheetViews>
    <sheetView showZeros="0" tabSelected="1" view="pageBreakPreview" topLeftCell="A212" zoomScaleNormal="115" zoomScaleSheetLayoutView="100" workbookViewId="0">
      <selection activeCell="L234" sqref="L234"/>
    </sheetView>
  </sheetViews>
  <sheetFormatPr baseColWidth="10" defaultColWidth="9.1640625" defaultRowHeight="15" x14ac:dyDescent="0.2"/>
  <cols>
    <col min="3" max="3" width="65.5" customWidth="1"/>
    <col min="4" max="4" width="10.6640625" customWidth="1"/>
    <col min="6" max="6" width="16" style="12" customWidth="1"/>
    <col min="7" max="7" width="21.33203125" customWidth="1"/>
    <col min="8" max="8" width="9.33203125" bestFit="1" customWidth="1"/>
    <col min="12" max="12" width="15" customWidth="1"/>
  </cols>
  <sheetData>
    <row r="2" spans="2:12" ht="16" x14ac:dyDescent="0.2">
      <c r="B2" s="44" t="s">
        <v>168</v>
      </c>
      <c r="C2" s="44"/>
      <c r="D2" s="44"/>
      <c r="E2" s="44"/>
      <c r="F2" s="44"/>
      <c r="G2" s="44"/>
    </row>
    <row r="3" spans="2:12" ht="57" customHeight="1" x14ac:dyDescent="0.2">
      <c r="B3" s="45" t="s">
        <v>98</v>
      </c>
      <c r="C3" s="45"/>
      <c r="D3" s="45"/>
      <c r="E3" s="45"/>
      <c r="F3" s="45"/>
      <c r="G3" s="45"/>
    </row>
    <row r="4" spans="2:12" x14ac:dyDescent="0.2">
      <c r="B4" s="1" t="s">
        <v>5</v>
      </c>
      <c r="C4" s="1" t="s">
        <v>6</v>
      </c>
      <c r="D4" s="16" t="s">
        <v>1</v>
      </c>
      <c r="E4" s="21" t="s">
        <v>2</v>
      </c>
      <c r="F4" s="10" t="s">
        <v>7</v>
      </c>
      <c r="G4" s="22" t="s">
        <v>8</v>
      </c>
    </row>
    <row r="5" spans="2:12" x14ac:dyDescent="0.2">
      <c r="B5" s="1"/>
      <c r="C5" s="2"/>
      <c r="D5" s="16"/>
      <c r="E5" s="21"/>
      <c r="F5" s="10"/>
      <c r="G5" s="23"/>
    </row>
    <row r="6" spans="2:12" x14ac:dyDescent="0.2">
      <c r="B6" s="4">
        <v>5</v>
      </c>
      <c r="C6" s="5" t="s">
        <v>12</v>
      </c>
      <c r="D6" s="16"/>
      <c r="E6" s="21"/>
      <c r="F6" s="10"/>
      <c r="G6" s="23"/>
    </row>
    <row r="7" spans="2:12" x14ac:dyDescent="0.2">
      <c r="B7" s="4" t="s">
        <v>4</v>
      </c>
      <c r="C7" s="5" t="s">
        <v>13</v>
      </c>
      <c r="D7" s="16"/>
      <c r="E7" s="21"/>
      <c r="F7" s="10"/>
      <c r="G7" s="23"/>
    </row>
    <row r="8" spans="2:12" x14ac:dyDescent="0.2">
      <c r="B8" s="1" t="s">
        <v>9</v>
      </c>
      <c r="C8" s="3" t="s">
        <v>14</v>
      </c>
      <c r="D8" s="17" t="s">
        <v>3</v>
      </c>
      <c r="E8" s="24">
        <v>1</v>
      </c>
      <c r="F8" s="10"/>
      <c r="G8" s="23">
        <f>E8*F8</f>
        <v>0</v>
      </c>
      <c r="K8" s="12"/>
      <c r="L8" s="12"/>
    </row>
    <row r="9" spans="2:12" x14ac:dyDescent="0.2">
      <c r="B9" s="1"/>
      <c r="C9" s="3"/>
      <c r="D9" s="16"/>
      <c r="E9" s="21"/>
      <c r="F9" s="10"/>
      <c r="G9" s="23"/>
      <c r="K9" s="12"/>
      <c r="L9" s="12"/>
    </row>
    <row r="10" spans="2:12" x14ac:dyDescent="0.2">
      <c r="B10" s="1" t="s">
        <v>10</v>
      </c>
      <c r="C10" s="3" t="s">
        <v>15</v>
      </c>
      <c r="D10" s="16" t="s">
        <v>16</v>
      </c>
      <c r="E10" s="21"/>
      <c r="F10" s="10"/>
      <c r="G10" s="23"/>
      <c r="K10" s="12"/>
      <c r="L10" s="12"/>
    </row>
    <row r="11" spans="2:12" x14ac:dyDescent="0.2">
      <c r="B11" s="1"/>
      <c r="C11" s="3"/>
      <c r="D11" s="16"/>
      <c r="E11" s="21"/>
      <c r="F11" s="10"/>
      <c r="G11" s="23"/>
      <c r="K11" s="12"/>
      <c r="L11" s="12"/>
    </row>
    <row r="12" spans="2:12" x14ac:dyDescent="0.2">
      <c r="B12" s="1" t="s">
        <v>0</v>
      </c>
      <c r="C12" s="3" t="s">
        <v>17</v>
      </c>
      <c r="D12" s="16" t="s">
        <v>16</v>
      </c>
      <c r="E12" s="21"/>
      <c r="F12" s="10"/>
      <c r="G12" s="23"/>
      <c r="K12" s="12"/>
      <c r="L12" s="12"/>
    </row>
    <row r="13" spans="2:12" x14ac:dyDescent="0.2">
      <c r="B13" s="1"/>
      <c r="C13" s="3"/>
      <c r="D13" s="16"/>
      <c r="E13" s="21"/>
      <c r="F13" s="10"/>
      <c r="G13" s="23"/>
      <c r="K13" s="12"/>
      <c r="L13" s="12"/>
    </row>
    <row r="14" spans="2:12" x14ac:dyDescent="0.2">
      <c r="B14" s="1" t="s">
        <v>18</v>
      </c>
      <c r="C14" s="3" t="s">
        <v>19</v>
      </c>
      <c r="D14" s="16" t="s">
        <v>3</v>
      </c>
      <c r="E14" s="21">
        <v>1</v>
      </c>
      <c r="F14" s="10"/>
      <c r="G14" s="23">
        <f t="shared" ref="G14" si="0">E14*F14</f>
        <v>0</v>
      </c>
      <c r="K14" s="12"/>
      <c r="L14" s="12"/>
    </row>
    <row r="15" spans="2:12" x14ac:dyDescent="0.2">
      <c r="B15" s="1"/>
      <c r="C15" s="3"/>
      <c r="D15" s="16"/>
      <c r="E15" s="21"/>
      <c r="F15" s="10"/>
      <c r="G15" s="23"/>
      <c r="K15" s="12"/>
      <c r="L15" s="12"/>
    </row>
    <row r="16" spans="2:12" x14ac:dyDescent="0.2">
      <c r="B16" s="1" t="s">
        <v>20</v>
      </c>
      <c r="C16" s="3" t="s">
        <v>21</v>
      </c>
      <c r="D16" s="16" t="s">
        <v>3</v>
      </c>
      <c r="E16" s="21">
        <v>5</v>
      </c>
      <c r="F16" s="10"/>
      <c r="G16" s="23">
        <f t="shared" ref="G16" si="1">E16*F16</f>
        <v>0</v>
      </c>
      <c r="K16" s="12"/>
      <c r="L16" s="12"/>
    </row>
    <row r="17" spans="2:12" x14ac:dyDescent="0.2">
      <c r="B17" s="1"/>
      <c r="C17" s="3"/>
      <c r="D17" s="16"/>
      <c r="E17" s="21"/>
      <c r="F17" s="10"/>
      <c r="G17" s="23"/>
      <c r="K17" s="12"/>
      <c r="L17" s="12"/>
    </row>
    <row r="18" spans="2:12" x14ac:dyDescent="0.2">
      <c r="B18" s="1" t="s">
        <v>22</v>
      </c>
      <c r="C18" s="3" t="s">
        <v>23</v>
      </c>
      <c r="D18" s="16" t="s">
        <v>3</v>
      </c>
      <c r="E18" s="21">
        <v>1</v>
      </c>
      <c r="F18" s="10"/>
      <c r="G18" s="23">
        <f t="shared" ref="G18" si="2">E18*F18</f>
        <v>0</v>
      </c>
      <c r="K18" s="12"/>
      <c r="L18" s="12"/>
    </row>
    <row r="19" spans="2:12" x14ac:dyDescent="0.2">
      <c r="B19" s="1"/>
      <c r="C19" s="3"/>
      <c r="D19" s="16"/>
      <c r="E19" s="21"/>
      <c r="F19" s="10"/>
      <c r="G19" s="23"/>
      <c r="K19" s="12"/>
      <c r="L19" s="12"/>
    </row>
    <row r="20" spans="2:12" x14ac:dyDescent="0.2">
      <c r="B20" s="1" t="s">
        <v>24</v>
      </c>
      <c r="C20" s="3" t="s">
        <v>25</v>
      </c>
      <c r="D20" s="16" t="s">
        <v>11</v>
      </c>
      <c r="E20" s="21"/>
      <c r="F20" s="10"/>
      <c r="G20" s="23"/>
      <c r="K20" s="12"/>
      <c r="L20" s="12"/>
    </row>
    <row r="21" spans="2:12" x14ac:dyDescent="0.2">
      <c r="B21" s="1"/>
      <c r="C21" s="3"/>
      <c r="D21" s="16"/>
      <c r="E21" s="21"/>
      <c r="F21" s="10"/>
      <c r="G21" s="23"/>
      <c r="K21" s="12"/>
      <c r="L21" s="12"/>
    </row>
    <row r="22" spans="2:12" x14ac:dyDescent="0.2">
      <c r="B22" s="1" t="s">
        <v>26</v>
      </c>
      <c r="C22" s="3" t="s">
        <v>27</v>
      </c>
      <c r="D22" s="16" t="s">
        <v>3</v>
      </c>
      <c r="E22" s="21">
        <v>1</v>
      </c>
      <c r="F22" s="10"/>
      <c r="G22" s="23">
        <f t="shared" ref="G22" si="3">E22*F22</f>
        <v>0</v>
      </c>
      <c r="K22" s="12"/>
      <c r="L22" s="12"/>
    </row>
    <row r="23" spans="2:12" x14ac:dyDescent="0.2">
      <c r="B23" s="1"/>
      <c r="C23" s="3"/>
      <c r="D23" s="16"/>
      <c r="E23" s="21"/>
      <c r="F23" s="10"/>
      <c r="G23" s="23"/>
      <c r="K23" s="12"/>
      <c r="L23" s="12"/>
    </row>
    <row r="24" spans="2:12" x14ac:dyDescent="0.2">
      <c r="B24" s="1" t="s">
        <v>28</v>
      </c>
      <c r="C24" s="3" t="s">
        <v>29</v>
      </c>
      <c r="D24" s="16" t="s">
        <v>16</v>
      </c>
      <c r="E24" s="21"/>
      <c r="F24" s="10"/>
      <c r="G24" s="23"/>
      <c r="K24" s="12"/>
      <c r="L24" s="12"/>
    </row>
    <row r="25" spans="2:12" x14ac:dyDescent="0.2">
      <c r="B25" s="1"/>
      <c r="C25" s="3"/>
      <c r="D25" s="16"/>
      <c r="E25" s="21"/>
      <c r="F25" s="10"/>
      <c r="G25" s="23"/>
      <c r="K25" s="12"/>
      <c r="L25" s="12"/>
    </row>
    <row r="26" spans="2:12" x14ac:dyDescent="0.2">
      <c r="B26" s="1" t="s">
        <v>30</v>
      </c>
      <c r="C26" s="3" t="s">
        <v>31</v>
      </c>
      <c r="D26" s="16" t="s">
        <v>3</v>
      </c>
      <c r="E26" s="21">
        <v>1</v>
      </c>
      <c r="F26" s="10"/>
      <c r="G26" s="23">
        <f t="shared" ref="G26" si="4">E26*F26</f>
        <v>0</v>
      </c>
      <c r="K26" s="12"/>
      <c r="L26" s="12"/>
    </row>
    <row r="27" spans="2:12" x14ac:dyDescent="0.2">
      <c r="B27" s="1"/>
      <c r="C27" s="3"/>
      <c r="D27" s="16"/>
      <c r="E27" s="21"/>
      <c r="F27" s="10"/>
      <c r="G27" s="23"/>
      <c r="K27" s="12"/>
      <c r="L27" s="12"/>
    </row>
    <row r="28" spans="2:12" x14ac:dyDescent="0.2">
      <c r="B28" s="1" t="s">
        <v>32</v>
      </c>
      <c r="C28" s="3" t="s">
        <v>33</v>
      </c>
      <c r="D28" s="16" t="s">
        <v>3</v>
      </c>
      <c r="E28" s="21">
        <v>1</v>
      </c>
      <c r="F28" s="10"/>
      <c r="G28" s="23">
        <f t="shared" ref="G28" si="5">E28*F28</f>
        <v>0</v>
      </c>
      <c r="K28" s="12"/>
      <c r="L28" s="12"/>
    </row>
    <row r="29" spans="2:12" x14ac:dyDescent="0.2">
      <c r="B29" s="1"/>
      <c r="C29" s="3"/>
      <c r="D29" s="16"/>
      <c r="E29" s="21"/>
      <c r="F29" s="10"/>
      <c r="G29" s="23"/>
      <c r="K29" s="12"/>
      <c r="L29" s="12"/>
    </row>
    <row r="30" spans="2:12" x14ac:dyDescent="0.2">
      <c r="B30" s="1" t="s">
        <v>34</v>
      </c>
      <c r="C30" s="3" t="s">
        <v>35</v>
      </c>
      <c r="D30" s="17" t="s">
        <v>3</v>
      </c>
      <c r="E30" s="24">
        <v>1</v>
      </c>
      <c r="F30" s="10"/>
      <c r="G30" s="23">
        <f t="shared" ref="G30" si="6">E30*F30</f>
        <v>0</v>
      </c>
      <c r="K30" s="12"/>
      <c r="L30" s="12"/>
    </row>
    <row r="31" spans="2:12" x14ac:dyDescent="0.2">
      <c r="B31" s="1"/>
      <c r="C31" s="3"/>
      <c r="D31" s="16"/>
      <c r="E31" s="21"/>
      <c r="F31" s="11" t="s">
        <v>37</v>
      </c>
      <c r="G31" s="25">
        <f>SUBTOTAL(109,G8:G30)</f>
        <v>0</v>
      </c>
      <c r="K31" s="12"/>
      <c r="L31" s="12"/>
    </row>
    <row r="32" spans="2:12" x14ac:dyDescent="0.2">
      <c r="B32" s="1"/>
      <c r="C32" s="3"/>
      <c r="D32" s="16"/>
      <c r="E32" s="21"/>
      <c r="F32" s="10"/>
      <c r="G32" s="23"/>
      <c r="K32" s="12">
        <f t="shared" ref="K32:K60" si="7">F32*0.975</f>
        <v>0</v>
      </c>
      <c r="L32" s="12">
        <f t="shared" ref="L32:L60" si="8">F32*0.9</f>
        <v>0</v>
      </c>
    </row>
    <row r="33" spans="2:12" x14ac:dyDescent="0.2">
      <c r="B33" s="4" t="s">
        <v>36</v>
      </c>
      <c r="C33" s="5" t="s">
        <v>38</v>
      </c>
      <c r="D33" s="16"/>
      <c r="E33" s="21"/>
      <c r="F33" s="10"/>
      <c r="G33" s="23"/>
      <c r="K33" s="12">
        <f t="shared" si="7"/>
        <v>0</v>
      </c>
      <c r="L33" s="12">
        <f t="shared" si="8"/>
        <v>0</v>
      </c>
    </row>
    <row r="34" spans="2:12" x14ac:dyDescent="0.2">
      <c r="B34" s="1" t="s">
        <v>181</v>
      </c>
      <c r="C34" s="3" t="s">
        <v>133</v>
      </c>
      <c r="D34" s="17" t="s">
        <v>3</v>
      </c>
      <c r="E34" s="24">
        <v>1</v>
      </c>
      <c r="F34" s="10"/>
      <c r="G34" s="23">
        <f t="shared" ref="G34" si="9">E34*F34</f>
        <v>0</v>
      </c>
      <c r="J34" s="13"/>
      <c r="K34" s="12"/>
      <c r="L34" s="12"/>
    </row>
    <row r="35" spans="2:12" x14ac:dyDescent="0.2">
      <c r="B35" s="1"/>
      <c r="C35" s="3"/>
      <c r="D35" s="16"/>
      <c r="E35" s="21"/>
      <c r="F35" s="11" t="s">
        <v>41</v>
      </c>
      <c r="G35" s="25">
        <f>SUBTOTAL(109,G34:G34)</f>
        <v>0</v>
      </c>
      <c r="K35" s="12"/>
      <c r="L35" s="12"/>
    </row>
    <row r="36" spans="2:12" x14ac:dyDescent="0.2">
      <c r="B36" s="1"/>
      <c r="C36" s="3"/>
      <c r="D36" s="16"/>
      <c r="E36" s="21"/>
      <c r="F36" s="10"/>
      <c r="G36" s="23"/>
      <c r="K36" s="12">
        <f t="shared" si="7"/>
        <v>0</v>
      </c>
      <c r="L36" s="12">
        <f t="shared" si="8"/>
        <v>0</v>
      </c>
    </row>
    <row r="37" spans="2:12" x14ac:dyDescent="0.2">
      <c r="B37" s="4" t="s">
        <v>87</v>
      </c>
      <c r="C37" s="5" t="s">
        <v>39</v>
      </c>
      <c r="D37" s="16"/>
      <c r="E37" s="21"/>
      <c r="F37" s="10"/>
      <c r="G37" s="23"/>
      <c r="K37" s="12">
        <f t="shared" si="7"/>
        <v>0</v>
      </c>
      <c r="L37" s="12">
        <f t="shared" si="8"/>
        <v>0</v>
      </c>
    </row>
    <row r="38" spans="2:12" x14ac:dyDescent="0.2">
      <c r="B38" s="1" t="s">
        <v>88</v>
      </c>
      <c r="C38" s="3" t="s">
        <v>135</v>
      </c>
      <c r="D38" s="17" t="s">
        <v>3</v>
      </c>
      <c r="E38" s="24">
        <v>1</v>
      </c>
      <c r="F38" s="10"/>
      <c r="G38" s="23">
        <f t="shared" ref="G38" si="10">E38*F38</f>
        <v>0</v>
      </c>
      <c r="K38" s="12"/>
      <c r="L38" s="12"/>
    </row>
    <row r="39" spans="2:12" x14ac:dyDescent="0.2">
      <c r="B39" s="1"/>
      <c r="C39" s="3"/>
      <c r="D39" s="16"/>
      <c r="E39" s="21"/>
      <c r="F39" s="10"/>
      <c r="G39" s="23"/>
      <c r="K39" s="12"/>
      <c r="L39" s="12"/>
    </row>
    <row r="40" spans="2:12" x14ac:dyDescent="0.2">
      <c r="B40" s="1" t="s">
        <v>122</v>
      </c>
      <c r="C40" s="3" t="s">
        <v>134</v>
      </c>
      <c r="D40" s="17" t="s">
        <v>3</v>
      </c>
      <c r="E40" s="24">
        <v>1</v>
      </c>
      <c r="F40" s="10"/>
      <c r="G40" s="23">
        <f t="shared" ref="G40" si="11">E40*F40</f>
        <v>0</v>
      </c>
      <c r="K40" s="12"/>
      <c r="L40" s="12"/>
    </row>
    <row r="41" spans="2:12" x14ac:dyDescent="0.2">
      <c r="B41" s="1"/>
      <c r="C41" s="3"/>
      <c r="D41" s="16"/>
      <c r="E41" s="21"/>
      <c r="F41" s="11" t="s">
        <v>42</v>
      </c>
      <c r="G41" s="25">
        <f>SUBTOTAL(109,G38:G40)</f>
        <v>0</v>
      </c>
      <c r="K41" s="12"/>
      <c r="L41" s="12"/>
    </row>
    <row r="42" spans="2:12" x14ac:dyDescent="0.2">
      <c r="B42" s="1"/>
      <c r="C42" s="9"/>
      <c r="D42" s="16"/>
      <c r="E42" s="21"/>
      <c r="F42" s="10"/>
      <c r="G42" s="23"/>
      <c r="K42" s="12">
        <f t="shared" si="7"/>
        <v>0</v>
      </c>
      <c r="L42" s="12">
        <f t="shared" si="8"/>
        <v>0</v>
      </c>
    </row>
    <row r="43" spans="2:12" x14ac:dyDescent="0.2">
      <c r="B43" s="4" t="s">
        <v>90</v>
      </c>
      <c r="C43" s="5" t="s">
        <v>44</v>
      </c>
      <c r="D43" s="16"/>
      <c r="E43" s="21"/>
      <c r="F43" s="10"/>
      <c r="G43" s="23"/>
      <c r="K43" s="12">
        <f t="shared" si="7"/>
        <v>0</v>
      </c>
      <c r="L43" s="12">
        <f t="shared" si="8"/>
        <v>0</v>
      </c>
    </row>
    <row r="44" spans="2:12" x14ac:dyDescent="0.2">
      <c r="B44" s="1" t="s">
        <v>40</v>
      </c>
      <c r="C44" s="3" t="s">
        <v>171</v>
      </c>
      <c r="D44" s="17" t="s">
        <v>3</v>
      </c>
      <c r="E44" s="24">
        <v>3</v>
      </c>
      <c r="F44" s="10"/>
      <c r="G44" s="23">
        <f t="shared" ref="G44" si="12">E44*F44</f>
        <v>0</v>
      </c>
      <c r="K44" s="12"/>
      <c r="L44" s="12"/>
    </row>
    <row r="45" spans="2:12" x14ac:dyDescent="0.2">
      <c r="B45" s="1"/>
      <c r="C45" s="3"/>
      <c r="D45" s="16"/>
      <c r="E45" s="21"/>
      <c r="F45" s="11" t="s">
        <v>46</v>
      </c>
      <c r="G45" s="25">
        <f>SUBTOTAL(109,G44:G44)</f>
        <v>0</v>
      </c>
      <c r="K45" s="12"/>
      <c r="L45" s="12"/>
    </row>
    <row r="46" spans="2:12" x14ac:dyDescent="0.2">
      <c r="B46" s="1"/>
      <c r="C46" s="9"/>
      <c r="D46" s="16"/>
      <c r="E46" s="21"/>
      <c r="F46" s="10"/>
      <c r="G46" s="23"/>
      <c r="K46" s="12"/>
      <c r="L46" s="12">
        <f t="shared" si="8"/>
        <v>0</v>
      </c>
    </row>
    <row r="47" spans="2:12" x14ac:dyDescent="0.2">
      <c r="B47" s="4" t="s">
        <v>43</v>
      </c>
      <c r="C47" s="5" t="s">
        <v>48</v>
      </c>
      <c r="D47" s="16"/>
      <c r="E47" s="21"/>
      <c r="F47" s="10"/>
      <c r="G47" s="23"/>
      <c r="K47" s="12">
        <f t="shared" si="7"/>
        <v>0</v>
      </c>
      <c r="L47" s="12">
        <f t="shared" si="8"/>
        <v>0</v>
      </c>
    </row>
    <row r="48" spans="2:12" x14ac:dyDescent="0.2">
      <c r="B48" s="1" t="s">
        <v>45</v>
      </c>
      <c r="C48" s="3" t="s">
        <v>89</v>
      </c>
      <c r="D48" s="17" t="s">
        <v>50</v>
      </c>
      <c r="E48" s="24">
        <v>95</v>
      </c>
      <c r="F48" s="10"/>
      <c r="G48" s="23">
        <f t="shared" ref="G48" si="13">E48*F48</f>
        <v>0</v>
      </c>
      <c r="K48" s="12"/>
      <c r="L48" s="12"/>
    </row>
    <row r="49" spans="2:12" x14ac:dyDescent="0.2">
      <c r="B49" s="1"/>
      <c r="C49" s="3"/>
      <c r="D49" s="17"/>
      <c r="E49" s="24"/>
      <c r="F49" s="10"/>
      <c r="G49" s="23"/>
      <c r="K49" s="12"/>
      <c r="L49" s="12"/>
    </row>
    <row r="50" spans="2:12" x14ac:dyDescent="0.2">
      <c r="B50" s="1"/>
      <c r="C50" s="3" t="s">
        <v>91</v>
      </c>
      <c r="D50" s="17" t="s">
        <v>50</v>
      </c>
      <c r="E50" s="24">
        <v>95</v>
      </c>
      <c r="F50" s="10"/>
      <c r="G50" s="23">
        <f t="shared" ref="G50" si="14">E50*F50</f>
        <v>0</v>
      </c>
      <c r="K50" s="12"/>
      <c r="L50" s="12"/>
    </row>
    <row r="51" spans="2:12" x14ac:dyDescent="0.2">
      <c r="B51" s="1"/>
      <c r="C51" s="3"/>
      <c r="D51" s="17"/>
      <c r="E51" s="24"/>
      <c r="F51" s="10"/>
      <c r="G51" s="23"/>
      <c r="K51" s="12"/>
      <c r="L51" s="12"/>
    </row>
    <row r="52" spans="2:12" x14ac:dyDescent="0.2">
      <c r="B52" s="1"/>
      <c r="C52" s="3" t="s">
        <v>108</v>
      </c>
      <c r="D52" s="17" t="s">
        <v>50</v>
      </c>
      <c r="E52" s="24">
        <v>95</v>
      </c>
      <c r="F52" s="10"/>
      <c r="G52" s="23">
        <f t="shared" ref="G52" si="15">E52*F52</f>
        <v>0</v>
      </c>
      <c r="K52" s="12"/>
      <c r="L52" s="12"/>
    </row>
    <row r="53" spans="2:12" x14ac:dyDescent="0.2">
      <c r="B53" s="1"/>
      <c r="C53" s="3"/>
      <c r="D53" s="17"/>
      <c r="E53" s="24"/>
      <c r="F53" s="10"/>
      <c r="G53" s="23"/>
      <c r="K53" s="12"/>
      <c r="L53" s="12"/>
    </row>
    <row r="54" spans="2:12" x14ac:dyDescent="0.2">
      <c r="B54" s="1"/>
      <c r="C54" s="3" t="s">
        <v>145</v>
      </c>
      <c r="D54" s="17" t="s">
        <v>50</v>
      </c>
      <c r="E54" s="24">
        <v>355</v>
      </c>
      <c r="F54" s="10"/>
      <c r="G54" s="23">
        <f t="shared" ref="G54" si="16">E54*F54</f>
        <v>0</v>
      </c>
      <c r="K54" s="12"/>
      <c r="L54" s="12"/>
    </row>
    <row r="55" spans="2:12" x14ac:dyDescent="0.2">
      <c r="B55" s="1"/>
      <c r="C55" s="3"/>
      <c r="D55" s="17"/>
      <c r="E55" s="24"/>
      <c r="F55" s="10"/>
      <c r="G55" s="23"/>
      <c r="K55" s="12"/>
      <c r="L55" s="12"/>
    </row>
    <row r="56" spans="2:12" x14ac:dyDescent="0.2">
      <c r="B56" s="1"/>
      <c r="C56" s="3" t="s">
        <v>172</v>
      </c>
      <c r="D56" s="17" t="s">
        <v>50</v>
      </c>
      <c r="E56" s="24">
        <v>36</v>
      </c>
      <c r="F56" s="10"/>
      <c r="G56" s="23">
        <f t="shared" ref="G56" si="17">E56*F56</f>
        <v>0</v>
      </c>
      <c r="K56" s="12"/>
      <c r="L56" s="12"/>
    </row>
    <row r="57" spans="2:12" x14ac:dyDescent="0.2">
      <c r="B57" s="1"/>
      <c r="C57" s="3"/>
      <c r="D57" s="16"/>
      <c r="E57" s="21"/>
      <c r="F57" s="11" t="s">
        <v>51</v>
      </c>
      <c r="G57" s="25">
        <f>SUBTOTAL(109,G48:G56)</f>
        <v>0</v>
      </c>
      <c r="K57" s="12"/>
      <c r="L57" s="12"/>
    </row>
    <row r="58" spans="2:12" x14ac:dyDescent="0.2">
      <c r="B58" s="1"/>
      <c r="C58" s="3"/>
      <c r="D58" s="16"/>
      <c r="E58" s="21"/>
      <c r="F58" s="10"/>
      <c r="G58" s="23"/>
      <c r="K58" s="12">
        <f t="shared" si="7"/>
        <v>0</v>
      </c>
      <c r="L58" s="12">
        <f t="shared" si="8"/>
        <v>0</v>
      </c>
    </row>
    <row r="59" spans="2:12" x14ac:dyDescent="0.2">
      <c r="B59" s="4" t="s">
        <v>47</v>
      </c>
      <c r="C59" s="5" t="s">
        <v>53</v>
      </c>
      <c r="D59" s="16"/>
      <c r="E59" s="21"/>
      <c r="F59" s="10"/>
      <c r="G59" s="23"/>
      <c r="K59" s="12">
        <f t="shared" si="7"/>
        <v>0</v>
      </c>
      <c r="L59" s="12">
        <f t="shared" si="8"/>
        <v>0</v>
      </c>
    </row>
    <row r="60" spans="2:12" x14ac:dyDescent="0.2">
      <c r="B60" s="1" t="s">
        <v>49</v>
      </c>
      <c r="C60" s="3" t="s">
        <v>86</v>
      </c>
      <c r="D60" s="17"/>
      <c r="E60" s="24"/>
      <c r="F60" s="10"/>
      <c r="G60" s="23"/>
      <c r="K60" s="12">
        <f t="shared" si="7"/>
        <v>0</v>
      </c>
      <c r="L60" s="12">
        <f t="shared" si="8"/>
        <v>0</v>
      </c>
    </row>
    <row r="61" spans="2:12" x14ac:dyDescent="0.2">
      <c r="B61" s="1"/>
      <c r="C61" s="15" t="s">
        <v>92</v>
      </c>
      <c r="D61" s="17" t="s">
        <v>3</v>
      </c>
      <c r="E61" s="24">
        <v>1</v>
      </c>
      <c r="F61" s="10"/>
      <c r="G61" s="23">
        <f t="shared" ref="G61" si="18">E61*F61</f>
        <v>0</v>
      </c>
      <c r="K61" s="12"/>
      <c r="L61" s="12"/>
    </row>
    <row r="62" spans="2:12" x14ac:dyDescent="0.2">
      <c r="B62" s="1"/>
      <c r="C62" s="14"/>
      <c r="D62" s="16"/>
      <c r="E62" s="21"/>
      <c r="F62" s="10"/>
      <c r="G62" s="23"/>
      <c r="K62" s="12"/>
      <c r="L62" s="12"/>
    </row>
    <row r="63" spans="2:12" x14ac:dyDescent="0.2">
      <c r="B63" s="1"/>
      <c r="C63" s="15" t="s">
        <v>193</v>
      </c>
      <c r="D63" s="17" t="s">
        <v>3</v>
      </c>
      <c r="E63" s="24">
        <v>1</v>
      </c>
      <c r="F63" s="10"/>
      <c r="G63" s="23">
        <f t="shared" ref="G63" si="19">E63*F63</f>
        <v>0</v>
      </c>
      <c r="K63" s="12"/>
      <c r="L63" s="12"/>
    </row>
    <row r="64" spans="2:12" x14ac:dyDescent="0.2">
      <c r="B64" s="1"/>
      <c r="C64" s="14"/>
      <c r="D64" s="16"/>
      <c r="E64" s="21"/>
      <c r="F64" s="10"/>
      <c r="G64" s="23"/>
      <c r="K64" s="12"/>
      <c r="L64" s="12"/>
    </row>
    <row r="65" spans="2:12" x14ac:dyDescent="0.2">
      <c r="B65" s="1"/>
      <c r="C65" s="15" t="s">
        <v>150</v>
      </c>
      <c r="D65" s="17" t="s">
        <v>3</v>
      </c>
      <c r="E65" s="24">
        <v>1</v>
      </c>
      <c r="F65" s="10"/>
      <c r="G65" s="23">
        <f t="shared" ref="G65" si="20">E65*F65</f>
        <v>0</v>
      </c>
      <c r="K65" s="12"/>
      <c r="L65" s="12"/>
    </row>
    <row r="66" spans="2:12" x14ac:dyDescent="0.2">
      <c r="B66" s="1"/>
      <c r="C66" s="3"/>
      <c r="D66" s="16"/>
      <c r="E66" s="21"/>
      <c r="F66" s="10"/>
      <c r="G66" s="23"/>
      <c r="K66" s="12"/>
      <c r="L66" s="12"/>
    </row>
    <row r="67" spans="2:12" x14ac:dyDescent="0.2">
      <c r="B67" s="1"/>
      <c r="C67" s="15" t="s">
        <v>175</v>
      </c>
      <c r="D67" s="17" t="s">
        <v>3</v>
      </c>
      <c r="E67" s="24">
        <v>1</v>
      </c>
      <c r="F67" s="10"/>
      <c r="G67" s="23">
        <f t="shared" ref="G67" si="21">E67*F67</f>
        <v>0</v>
      </c>
      <c r="K67" s="12"/>
      <c r="L67" s="12"/>
    </row>
    <row r="68" spans="2:12" x14ac:dyDescent="0.2">
      <c r="B68" s="1"/>
      <c r="C68" s="15"/>
      <c r="D68" s="17"/>
      <c r="E68" s="24"/>
      <c r="F68" s="10"/>
      <c r="G68" s="23"/>
      <c r="K68" s="12"/>
      <c r="L68" s="12"/>
    </row>
    <row r="69" spans="2:12" x14ac:dyDescent="0.2">
      <c r="B69" s="1"/>
      <c r="C69" s="15" t="s">
        <v>194</v>
      </c>
      <c r="D69" s="17" t="s">
        <v>3</v>
      </c>
      <c r="E69" s="24">
        <v>1</v>
      </c>
      <c r="F69" s="10"/>
      <c r="G69" s="23">
        <f t="shared" ref="G69" si="22">E69*F69</f>
        <v>0</v>
      </c>
      <c r="K69" s="12"/>
      <c r="L69" s="12"/>
    </row>
    <row r="70" spans="2:12" x14ac:dyDescent="0.2">
      <c r="B70" s="1"/>
      <c r="C70" s="15"/>
      <c r="D70" s="17"/>
      <c r="E70" s="24"/>
      <c r="F70" s="10"/>
      <c r="G70" s="23"/>
      <c r="K70" s="12"/>
      <c r="L70" s="12"/>
    </row>
    <row r="71" spans="2:12" x14ac:dyDescent="0.2">
      <c r="B71" s="1"/>
      <c r="C71" s="15" t="s">
        <v>195</v>
      </c>
      <c r="D71" s="17" t="s">
        <v>3</v>
      </c>
      <c r="E71" s="24">
        <v>1</v>
      </c>
      <c r="F71" s="10"/>
      <c r="G71" s="23">
        <f t="shared" ref="G71" si="23">E71*F71</f>
        <v>0</v>
      </c>
      <c r="K71" s="12"/>
      <c r="L71" s="12"/>
    </row>
    <row r="72" spans="2:12" x14ac:dyDescent="0.2">
      <c r="B72" s="1"/>
      <c r="C72" s="15"/>
      <c r="D72" s="17"/>
      <c r="E72" s="24"/>
      <c r="F72" s="10"/>
      <c r="G72" s="23"/>
      <c r="K72" s="12"/>
      <c r="L72" s="12"/>
    </row>
    <row r="73" spans="2:12" x14ac:dyDescent="0.2">
      <c r="B73" s="1" t="s">
        <v>80</v>
      </c>
      <c r="C73" s="3" t="s">
        <v>77</v>
      </c>
      <c r="D73" s="17"/>
      <c r="E73" s="24"/>
      <c r="F73" s="10"/>
      <c r="G73" s="23"/>
      <c r="K73" s="12"/>
      <c r="L73" s="12"/>
    </row>
    <row r="74" spans="2:12" x14ac:dyDescent="0.2">
      <c r="B74" s="1"/>
      <c r="C74" s="3" t="s">
        <v>180</v>
      </c>
      <c r="D74" s="17" t="s">
        <v>3</v>
      </c>
      <c r="E74" s="24">
        <v>3</v>
      </c>
      <c r="F74" s="10"/>
      <c r="G74" s="23">
        <f t="shared" ref="G74" si="24">E74*F74</f>
        <v>0</v>
      </c>
      <c r="K74" s="12"/>
      <c r="L74" s="12"/>
    </row>
    <row r="75" spans="2:12" x14ac:dyDescent="0.2">
      <c r="B75" s="1"/>
      <c r="C75" s="3"/>
      <c r="D75" s="17"/>
      <c r="E75" s="24"/>
      <c r="F75" s="10"/>
      <c r="G75" s="23"/>
      <c r="K75" s="12"/>
      <c r="L75" s="12"/>
    </row>
    <row r="76" spans="2:12" x14ac:dyDescent="0.2">
      <c r="B76" s="1"/>
      <c r="C76" s="3" t="s">
        <v>81</v>
      </c>
      <c r="D76" s="17" t="s">
        <v>3</v>
      </c>
      <c r="E76" s="24">
        <f>(SUM(E61:E71))-E74</f>
        <v>3</v>
      </c>
      <c r="F76" s="10"/>
      <c r="G76" s="23">
        <f t="shared" ref="G76" si="25">E76*F76</f>
        <v>0</v>
      </c>
      <c r="K76" s="12"/>
      <c r="L76" s="12"/>
    </row>
    <row r="77" spans="2:12" x14ac:dyDescent="0.2">
      <c r="B77" s="1"/>
      <c r="C77" s="3"/>
      <c r="D77" s="16"/>
      <c r="E77" s="21"/>
      <c r="F77" s="11" t="s">
        <v>54</v>
      </c>
      <c r="G77" s="25">
        <f>SUBTOTAL(109,G61:G76)</f>
        <v>0</v>
      </c>
      <c r="H77" s="12"/>
      <c r="K77" s="12"/>
      <c r="L77" s="12"/>
    </row>
    <row r="78" spans="2:12" x14ac:dyDescent="0.2">
      <c r="B78" s="1"/>
      <c r="C78" s="3"/>
      <c r="D78" s="16"/>
      <c r="E78" s="21"/>
      <c r="F78" s="10"/>
      <c r="G78" s="23"/>
      <c r="K78" s="12">
        <f t="shared" ref="K78:K144" si="26">F78*0.975</f>
        <v>0</v>
      </c>
      <c r="L78" s="12">
        <f t="shared" ref="L78:L134" si="27">F78*0.9</f>
        <v>0</v>
      </c>
    </row>
    <row r="79" spans="2:12" x14ac:dyDescent="0.2">
      <c r="B79" s="4" t="s">
        <v>52</v>
      </c>
      <c r="C79" s="5" t="s">
        <v>56</v>
      </c>
      <c r="D79" s="16"/>
      <c r="E79" s="21"/>
      <c r="F79" s="10"/>
      <c r="G79" s="23"/>
      <c r="K79" s="12">
        <f t="shared" si="26"/>
        <v>0</v>
      </c>
      <c r="L79" s="12">
        <f t="shared" si="27"/>
        <v>0</v>
      </c>
    </row>
    <row r="80" spans="2:12" x14ac:dyDescent="0.2">
      <c r="B80" s="1"/>
      <c r="C80" s="3" t="s">
        <v>57</v>
      </c>
      <c r="D80" s="17" t="s">
        <v>3</v>
      </c>
      <c r="E80" s="24">
        <v>59</v>
      </c>
      <c r="F80" s="10"/>
      <c r="G80" s="23">
        <f t="shared" ref="G80" si="28">E80*F80</f>
        <v>0</v>
      </c>
      <c r="K80" s="12"/>
      <c r="L80" s="12"/>
    </row>
    <row r="81" spans="2:12" x14ac:dyDescent="0.2">
      <c r="B81" s="1"/>
      <c r="C81" s="3"/>
      <c r="D81" s="17"/>
      <c r="E81" s="24"/>
      <c r="F81" s="10"/>
      <c r="G81" s="23"/>
      <c r="K81" s="12"/>
      <c r="L81" s="12"/>
    </row>
    <row r="82" spans="2:12" x14ac:dyDescent="0.2">
      <c r="B82" s="1"/>
      <c r="C82" s="3" t="s">
        <v>58</v>
      </c>
      <c r="D82" s="17" t="s">
        <v>3</v>
      </c>
      <c r="E82" s="24">
        <v>65</v>
      </c>
      <c r="F82" s="10"/>
      <c r="G82" s="23">
        <f t="shared" ref="G82" si="29">E82*F82</f>
        <v>0</v>
      </c>
      <c r="K82" s="12"/>
      <c r="L82" s="12"/>
    </row>
    <row r="83" spans="2:12" x14ac:dyDescent="0.2">
      <c r="B83" s="1"/>
      <c r="C83" s="3"/>
      <c r="D83" s="17"/>
      <c r="E83" s="24"/>
      <c r="F83" s="10"/>
      <c r="G83" s="23"/>
      <c r="K83" s="12"/>
      <c r="L83" s="12"/>
    </row>
    <row r="84" spans="2:12" x14ac:dyDescent="0.2">
      <c r="B84" s="1"/>
      <c r="C84" s="3" t="s">
        <v>59</v>
      </c>
      <c r="D84" s="17" t="s">
        <v>3</v>
      </c>
      <c r="E84" s="24">
        <v>1</v>
      </c>
      <c r="F84" s="10"/>
      <c r="G84" s="23">
        <f t="shared" ref="G84" si="30">E84*F84</f>
        <v>0</v>
      </c>
      <c r="K84" s="12"/>
      <c r="L84" s="12"/>
    </row>
    <row r="85" spans="2:12" x14ac:dyDescent="0.2">
      <c r="B85" s="1"/>
      <c r="C85" s="3"/>
      <c r="D85" s="17"/>
      <c r="E85" s="24"/>
      <c r="F85" s="10"/>
      <c r="G85" s="23"/>
      <c r="K85" s="12"/>
      <c r="L85" s="12"/>
    </row>
    <row r="86" spans="2:12" x14ac:dyDescent="0.2">
      <c r="B86" s="1"/>
      <c r="C86" s="3" t="s">
        <v>185</v>
      </c>
      <c r="D86" s="17" t="s">
        <v>3</v>
      </c>
      <c r="E86" s="24">
        <v>7</v>
      </c>
      <c r="F86" s="10"/>
      <c r="G86" s="23">
        <f t="shared" ref="G86" si="31">E86*F86</f>
        <v>0</v>
      </c>
      <c r="K86" s="12"/>
      <c r="L86" s="12"/>
    </row>
    <row r="87" spans="2:12" x14ac:dyDescent="0.2">
      <c r="B87" s="1"/>
      <c r="C87" s="3"/>
      <c r="D87" s="17"/>
      <c r="E87" s="24"/>
      <c r="F87" s="10"/>
      <c r="G87" s="23"/>
      <c r="K87" s="12"/>
      <c r="L87" s="12"/>
    </row>
    <row r="88" spans="2:12" x14ac:dyDescent="0.2">
      <c r="B88" s="1"/>
      <c r="C88" s="3" t="s">
        <v>196</v>
      </c>
      <c r="D88" s="17" t="s">
        <v>3</v>
      </c>
      <c r="E88" s="24">
        <v>4</v>
      </c>
      <c r="F88" s="10"/>
      <c r="G88" s="23">
        <f t="shared" ref="G88" si="32">E88*F88</f>
        <v>0</v>
      </c>
      <c r="K88" s="12"/>
      <c r="L88" s="12"/>
    </row>
    <row r="89" spans="2:12" x14ac:dyDescent="0.2">
      <c r="B89" s="1"/>
      <c r="C89" s="3"/>
      <c r="D89" s="17"/>
      <c r="E89" s="24"/>
      <c r="F89" s="10"/>
      <c r="G89" s="23"/>
      <c r="K89" s="12"/>
      <c r="L89" s="12"/>
    </row>
    <row r="90" spans="2:12" x14ac:dyDescent="0.2">
      <c r="B90" s="1"/>
      <c r="C90" s="3" t="s">
        <v>85</v>
      </c>
      <c r="D90" s="17" t="s">
        <v>3</v>
      </c>
      <c r="E90" s="24">
        <v>1</v>
      </c>
      <c r="F90" s="10"/>
      <c r="G90" s="23">
        <f t="shared" ref="G90" si="33">E90*F90</f>
        <v>0</v>
      </c>
      <c r="K90" s="12"/>
      <c r="L90" s="12"/>
    </row>
    <row r="91" spans="2:12" x14ac:dyDescent="0.2">
      <c r="B91" s="1"/>
      <c r="C91" s="3"/>
      <c r="D91" s="16"/>
      <c r="E91" s="21"/>
      <c r="F91" s="11" t="s">
        <v>60</v>
      </c>
      <c r="G91" s="25">
        <f>SUBTOTAL(109,G80:G90)</f>
        <v>0</v>
      </c>
      <c r="K91" s="12"/>
      <c r="L91" s="12"/>
    </row>
    <row r="92" spans="2:12" x14ac:dyDescent="0.2">
      <c r="B92" s="1"/>
      <c r="C92" s="3"/>
      <c r="D92" s="16"/>
      <c r="E92" s="21"/>
      <c r="F92" s="10"/>
      <c r="G92" s="23"/>
      <c r="K92" s="12">
        <f t="shared" si="26"/>
        <v>0</v>
      </c>
      <c r="L92" s="12">
        <f t="shared" si="27"/>
        <v>0</v>
      </c>
    </row>
    <row r="93" spans="2:12" x14ac:dyDescent="0.2">
      <c r="B93" s="4" t="s">
        <v>55</v>
      </c>
      <c r="C93" s="5" t="s">
        <v>62</v>
      </c>
      <c r="D93" s="16"/>
      <c r="E93" s="21"/>
      <c r="F93" s="10"/>
      <c r="G93" s="23"/>
      <c r="K93" s="12">
        <f t="shared" si="26"/>
        <v>0</v>
      </c>
      <c r="L93" s="12">
        <f t="shared" si="27"/>
        <v>0</v>
      </c>
    </row>
    <row r="94" spans="2:12" x14ac:dyDescent="0.2">
      <c r="B94" s="1" t="s">
        <v>93</v>
      </c>
      <c r="C94" s="3" t="s">
        <v>64</v>
      </c>
      <c r="D94" s="17"/>
      <c r="E94" s="24"/>
      <c r="F94" s="10"/>
      <c r="G94" s="23"/>
      <c r="K94" s="12">
        <f t="shared" si="26"/>
        <v>0</v>
      </c>
      <c r="L94" s="12">
        <f t="shared" si="27"/>
        <v>0</v>
      </c>
    </row>
    <row r="95" spans="2:12" x14ac:dyDescent="0.2">
      <c r="B95" s="1"/>
      <c r="C95" s="3" t="s">
        <v>189</v>
      </c>
      <c r="D95" s="17" t="s">
        <v>3</v>
      </c>
      <c r="E95" s="24">
        <v>16</v>
      </c>
      <c r="F95" s="10"/>
      <c r="G95" s="23">
        <f t="shared" ref="G95" si="34">E95*F95</f>
        <v>0</v>
      </c>
      <c r="K95" s="12"/>
      <c r="L95" s="12"/>
    </row>
    <row r="96" spans="2:12" x14ac:dyDescent="0.2">
      <c r="B96" s="1"/>
      <c r="C96" s="3"/>
      <c r="D96" s="17"/>
      <c r="E96" s="24"/>
      <c r="F96" s="10"/>
      <c r="G96" s="23"/>
      <c r="K96" s="12"/>
      <c r="L96" s="12"/>
    </row>
    <row r="97" spans="2:12" x14ac:dyDescent="0.2">
      <c r="B97" s="1"/>
      <c r="C97" s="3" t="s">
        <v>65</v>
      </c>
      <c r="D97" s="17" t="s">
        <v>3</v>
      </c>
      <c r="E97" s="24">
        <v>6</v>
      </c>
      <c r="F97" s="10"/>
      <c r="G97" s="23">
        <f t="shared" ref="G97" si="35">E97*F97</f>
        <v>0</v>
      </c>
      <c r="K97" s="12"/>
      <c r="L97" s="12"/>
    </row>
    <row r="98" spans="2:12" x14ac:dyDescent="0.2">
      <c r="B98" s="1"/>
      <c r="C98" s="3"/>
      <c r="D98" s="17"/>
      <c r="E98" s="24"/>
      <c r="F98" s="10"/>
      <c r="G98" s="23"/>
      <c r="K98" s="12"/>
      <c r="L98" s="12"/>
    </row>
    <row r="99" spans="2:12" x14ac:dyDescent="0.2">
      <c r="B99" s="1"/>
      <c r="C99" s="3" t="s">
        <v>151</v>
      </c>
      <c r="D99" s="17" t="s">
        <v>3</v>
      </c>
      <c r="E99" s="24">
        <v>4</v>
      </c>
      <c r="F99" s="10"/>
      <c r="G99" s="23">
        <f t="shared" ref="G99" si="36">E99*F99</f>
        <v>0</v>
      </c>
      <c r="K99" s="12"/>
      <c r="L99" s="12"/>
    </row>
    <row r="100" spans="2:12" x14ac:dyDescent="0.2">
      <c r="B100" s="1"/>
      <c r="C100" s="3"/>
      <c r="D100" s="17"/>
      <c r="E100" s="24"/>
      <c r="F100" s="10"/>
      <c r="G100" s="23"/>
      <c r="K100" s="12"/>
      <c r="L100" s="12"/>
    </row>
    <row r="101" spans="2:12" x14ac:dyDescent="0.2">
      <c r="B101" s="1"/>
      <c r="C101" s="3" t="s">
        <v>152</v>
      </c>
      <c r="D101" s="17" t="s">
        <v>3</v>
      </c>
      <c r="E101" s="24">
        <v>15</v>
      </c>
      <c r="F101" s="10"/>
      <c r="G101" s="23">
        <f t="shared" ref="G101" si="37">E101*F101</f>
        <v>0</v>
      </c>
      <c r="K101" s="12"/>
      <c r="L101" s="12"/>
    </row>
    <row r="102" spans="2:12" x14ac:dyDescent="0.2">
      <c r="B102" s="1"/>
      <c r="C102" s="3"/>
      <c r="D102" s="17"/>
      <c r="E102" s="24"/>
      <c r="F102" s="10"/>
      <c r="G102" s="23"/>
      <c r="K102" s="12"/>
      <c r="L102" s="12"/>
    </row>
    <row r="103" spans="2:12" x14ac:dyDescent="0.2">
      <c r="B103" s="1"/>
      <c r="C103" s="3" t="s">
        <v>82</v>
      </c>
      <c r="D103" s="17" t="s">
        <v>3</v>
      </c>
      <c r="E103" s="24">
        <v>227</v>
      </c>
      <c r="F103" s="10"/>
      <c r="G103" s="23">
        <f t="shared" ref="G103" si="38">E103*F103</f>
        <v>0</v>
      </c>
      <c r="K103" s="12"/>
      <c r="L103" s="12"/>
    </row>
    <row r="104" spans="2:12" x14ac:dyDescent="0.2">
      <c r="B104" s="1"/>
      <c r="C104" s="3"/>
      <c r="D104" s="17"/>
      <c r="E104" s="24"/>
      <c r="F104" s="10"/>
      <c r="G104" s="23"/>
      <c r="K104" s="12"/>
      <c r="L104" s="12"/>
    </row>
    <row r="105" spans="2:12" x14ac:dyDescent="0.2">
      <c r="B105" s="1"/>
      <c r="C105" s="3" t="s">
        <v>176</v>
      </c>
      <c r="D105" s="17" t="s">
        <v>3</v>
      </c>
      <c r="E105" s="24">
        <v>18</v>
      </c>
      <c r="F105" s="10"/>
      <c r="G105" s="23">
        <f t="shared" ref="G105" si="39">E105*F105</f>
        <v>0</v>
      </c>
      <c r="K105" s="12"/>
      <c r="L105" s="12"/>
    </row>
    <row r="106" spans="2:12" x14ac:dyDescent="0.2">
      <c r="B106" s="1"/>
      <c r="C106" s="3"/>
      <c r="D106" s="17"/>
      <c r="E106" s="24"/>
      <c r="F106" s="10"/>
      <c r="G106" s="23"/>
      <c r="K106" s="12"/>
      <c r="L106" s="12"/>
    </row>
    <row r="107" spans="2:12" x14ac:dyDescent="0.2">
      <c r="B107" s="1"/>
      <c r="C107" s="15" t="s">
        <v>83</v>
      </c>
      <c r="D107" s="17" t="s">
        <v>3</v>
      </c>
      <c r="E107" s="24">
        <v>4</v>
      </c>
      <c r="F107" s="10"/>
      <c r="G107" s="23">
        <f t="shared" ref="G107" si="40">E107*F107</f>
        <v>0</v>
      </c>
      <c r="K107" s="12"/>
      <c r="L107" s="12"/>
    </row>
    <row r="108" spans="2:12" x14ac:dyDescent="0.2">
      <c r="B108" s="1"/>
      <c r="C108" s="3"/>
      <c r="D108" s="17"/>
      <c r="E108" s="24"/>
      <c r="F108" s="10"/>
      <c r="G108" s="23"/>
      <c r="K108" s="12"/>
      <c r="L108" s="12">
        <f t="shared" si="27"/>
        <v>0</v>
      </c>
    </row>
    <row r="109" spans="2:12" x14ac:dyDescent="0.2">
      <c r="B109" s="1"/>
      <c r="C109" s="3" t="s">
        <v>84</v>
      </c>
      <c r="D109" s="17" t="s">
        <v>3</v>
      </c>
      <c r="E109" s="24">
        <v>1</v>
      </c>
      <c r="F109" s="10"/>
      <c r="G109" s="23">
        <f t="shared" ref="G109" si="41">E109*F109</f>
        <v>0</v>
      </c>
      <c r="K109" s="12"/>
      <c r="L109" s="12"/>
    </row>
    <row r="110" spans="2:12" x14ac:dyDescent="0.2">
      <c r="B110" s="1"/>
      <c r="C110" s="3"/>
      <c r="D110" s="16"/>
      <c r="E110" s="21"/>
      <c r="F110" s="10"/>
      <c r="G110" s="23"/>
      <c r="K110" s="12">
        <f t="shared" si="26"/>
        <v>0</v>
      </c>
      <c r="L110" s="12">
        <f t="shared" si="27"/>
        <v>0</v>
      </c>
    </row>
    <row r="111" spans="2:12" x14ac:dyDescent="0.2">
      <c r="B111" s="1" t="s">
        <v>123</v>
      </c>
      <c r="C111" s="3" t="s">
        <v>67</v>
      </c>
      <c r="D111" s="16" t="s">
        <v>16</v>
      </c>
      <c r="E111" s="21"/>
      <c r="F111" s="10"/>
      <c r="G111" s="23"/>
      <c r="K111" s="12">
        <f t="shared" si="26"/>
        <v>0</v>
      </c>
      <c r="L111" s="12">
        <f t="shared" si="27"/>
        <v>0</v>
      </c>
    </row>
    <row r="112" spans="2:12" x14ac:dyDescent="0.2">
      <c r="B112" s="1"/>
      <c r="C112" s="3"/>
      <c r="D112" s="16"/>
      <c r="E112" s="21"/>
      <c r="F112" s="11" t="s">
        <v>66</v>
      </c>
      <c r="G112" s="25">
        <f>SUBTOTAL(109,G97:G111)</f>
        <v>0</v>
      </c>
      <c r="K112" s="12"/>
      <c r="L112" s="12"/>
    </row>
    <row r="113" spans="2:12" x14ac:dyDescent="0.2">
      <c r="B113" s="1"/>
      <c r="C113" s="3"/>
      <c r="D113" s="16"/>
      <c r="E113" s="21"/>
      <c r="F113" s="10"/>
      <c r="G113" s="23"/>
      <c r="K113" s="12">
        <f t="shared" si="26"/>
        <v>0</v>
      </c>
      <c r="L113" s="12">
        <f t="shared" si="27"/>
        <v>0</v>
      </c>
    </row>
    <row r="114" spans="2:12" x14ac:dyDescent="0.2">
      <c r="B114" s="4" t="s">
        <v>61</v>
      </c>
      <c r="C114" s="5" t="s">
        <v>94</v>
      </c>
      <c r="D114" s="16"/>
      <c r="E114" s="21"/>
      <c r="F114" s="10"/>
      <c r="G114" s="23"/>
      <c r="K114" s="12">
        <f t="shared" si="26"/>
        <v>0</v>
      </c>
      <c r="L114" s="12">
        <f t="shared" si="27"/>
        <v>0</v>
      </c>
    </row>
    <row r="115" spans="2:12" x14ac:dyDescent="0.2">
      <c r="B115" s="1" t="s">
        <v>63</v>
      </c>
      <c r="C115" s="3" t="s">
        <v>72</v>
      </c>
      <c r="D115" s="17"/>
      <c r="E115" s="24"/>
      <c r="F115" s="10"/>
      <c r="G115" s="23"/>
      <c r="K115" s="12">
        <f t="shared" si="26"/>
        <v>0</v>
      </c>
      <c r="L115" s="12">
        <f t="shared" si="27"/>
        <v>0</v>
      </c>
    </row>
    <row r="116" spans="2:12" x14ac:dyDescent="0.2">
      <c r="B116" s="1"/>
      <c r="C116" s="3" t="s">
        <v>107</v>
      </c>
      <c r="D116" s="17" t="s">
        <v>3</v>
      </c>
      <c r="E116" s="24">
        <v>1</v>
      </c>
      <c r="F116" s="10"/>
      <c r="G116" s="23">
        <f t="shared" ref="G116" si="42">E116*F116</f>
        <v>0</v>
      </c>
      <c r="K116" s="12"/>
      <c r="L116" s="12"/>
    </row>
    <row r="117" spans="2:12" x14ac:dyDescent="0.2">
      <c r="B117" s="1"/>
      <c r="C117" s="9"/>
      <c r="D117" s="17"/>
      <c r="E117" s="24"/>
      <c r="F117" s="10"/>
      <c r="G117" s="23"/>
      <c r="K117" s="12"/>
      <c r="L117" s="12"/>
    </row>
    <row r="118" spans="2:12" x14ac:dyDescent="0.2">
      <c r="B118" s="1"/>
      <c r="C118" s="3" t="s">
        <v>153</v>
      </c>
      <c r="D118" s="17" t="s">
        <v>3</v>
      </c>
      <c r="E118" s="24">
        <v>1</v>
      </c>
      <c r="F118" s="10"/>
      <c r="G118" s="23">
        <f t="shared" ref="G118" si="43">E118*F118</f>
        <v>0</v>
      </c>
      <c r="K118" s="12"/>
      <c r="L118" s="12"/>
    </row>
    <row r="119" spans="2:12" x14ac:dyDescent="0.2">
      <c r="B119" s="1"/>
      <c r="C119" s="3"/>
      <c r="D119" s="16"/>
      <c r="E119" s="21"/>
      <c r="F119" s="10"/>
      <c r="G119" s="23"/>
      <c r="K119" s="12"/>
      <c r="L119" s="12"/>
    </row>
    <row r="120" spans="2:12" x14ac:dyDescent="0.2">
      <c r="B120" s="1" t="s">
        <v>182</v>
      </c>
      <c r="C120" s="3" t="s">
        <v>167</v>
      </c>
      <c r="D120" s="17" t="s">
        <v>3</v>
      </c>
      <c r="E120" s="24">
        <v>3</v>
      </c>
      <c r="F120" s="10"/>
      <c r="G120" s="23">
        <f t="shared" ref="G120" si="44">E120*F120</f>
        <v>0</v>
      </c>
      <c r="K120" s="12"/>
      <c r="L120" s="12"/>
    </row>
    <row r="121" spans="2:12" x14ac:dyDescent="0.2">
      <c r="B121" s="1"/>
      <c r="C121" s="3"/>
      <c r="D121" s="17"/>
      <c r="E121" s="24"/>
      <c r="F121" s="10"/>
      <c r="G121" s="23"/>
      <c r="K121" s="12"/>
      <c r="L121" s="12"/>
    </row>
    <row r="122" spans="2:12" x14ac:dyDescent="0.2">
      <c r="B122" s="1" t="s">
        <v>183</v>
      </c>
      <c r="C122" s="3" t="s">
        <v>184</v>
      </c>
      <c r="D122" s="17" t="s">
        <v>3</v>
      </c>
      <c r="E122" s="24">
        <v>12</v>
      </c>
      <c r="F122" s="10"/>
      <c r="G122" s="23">
        <f t="shared" ref="G122" si="45">E122*F122</f>
        <v>0</v>
      </c>
      <c r="K122" s="12"/>
      <c r="L122" s="12"/>
    </row>
    <row r="123" spans="2:12" x14ac:dyDescent="0.2">
      <c r="B123" s="1"/>
      <c r="C123" s="3"/>
      <c r="D123" s="17"/>
      <c r="E123" s="24"/>
      <c r="F123" s="10"/>
      <c r="G123" s="23"/>
      <c r="K123" s="12"/>
      <c r="L123" s="12"/>
    </row>
    <row r="124" spans="2:12" x14ac:dyDescent="0.2">
      <c r="B124" s="1" t="s">
        <v>173</v>
      </c>
      <c r="C124" s="3" t="s">
        <v>174</v>
      </c>
      <c r="D124" s="17" t="s">
        <v>3</v>
      </c>
      <c r="E124" s="24">
        <v>44</v>
      </c>
      <c r="F124" s="10"/>
      <c r="G124" s="23">
        <f t="shared" ref="G124" si="46">E124*F124</f>
        <v>0</v>
      </c>
      <c r="K124" s="12"/>
      <c r="L124" s="12"/>
    </row>
    <row r="125" spans="2:12" x14ac:dyDescent="0.2">
      <c r="B125" s="1"/>
      <c r="C125" s="3"/>
      <c r="D125" s="17"/>
      <c r="E125" s="24"/>
      <c r="F125" s="10"/>
      <c r="G125" s="23"/>
      <c r="K125" s="12"/>
      <c r="L125" s="12"/>
    </row>
    <row r="126" spans="2:12" x14ac:dyDescent="0.2">
      <c r="B126" s="1" t="s">
        <v>190</v>
      </c>
      <c r="C126" s="3" t="s">
        <v>191</v>
      </c>
      <c r="D126" s="17" t="s">
        <v>3</v>
      </c>
      <c r="E126" s="24">
        <v>1</v>
      </c>
      <c r="F126" s="10"/>
      <c r="G126" s="23">
        <f t="shared" ref="G126" si="47">E126*F126</f>
        <v>0</v>
      </c>
      <c r="K126" s="12"/>
      <c r="L126" s="12"/>
    </row>
    <row r="127" spans="2:12" x14ac:dyDescent="0.2">
      <c r="B127" s="1"/>
      <c r="C127" s="3"/>
      <c r="D127" s="17"/>
      <c r="E127" s="24"/>
      <c r="F127" s="10"/>
      <c r="G127" s="23"/>
      <c r="K127" s="12"/>
      <c r="L127" s="12"/>
    </row>
    <row r="128" spans="2:12" x14ac:dyDescent="0.2">
      <c r="B128" s="1" t="s">
        <v>197</v>
      </c>
      <c r="C128" s="3" t="s">
        <v>198</v>
      </c>
      <c r="D128" s="17"/>
      <c r="E128" s="24"/>
      <c r="F128" s="10"/>
      <c r="G128" s="23"/>
      <c r="K128" s="12"/>
      <c r="L128" s="12"/>
    </row>
    <row r="129" spans="2:12" x14ac:dyDescent="0.2">
      <c r="B129" s="1"/>
      <c r="C129" s="3" t="s">
        <v>199</v>
      </c>
      <c r="D129" s="17" t="s">
        <v>3</v>
      </c>
      <c r="E129" s="24">
        <v>2</v>
      </c>
      <c r="F129" s="10"/>
      <c r="G129" s="23">
        <f t="shared" ref="G129:G130" si="48">E129*F129</f>
        <v>0</v>
      </c>
      <c r="K129" s="12"/>
      <c r="L129" s="12"/>
    </row>
    <row r="130" spans="2:12" x14ac:dyDescent="0.2">
      <c r="B130" s="1"/>
      <c r="C130" s="3" t="s">
        <v>200</v>
      </c>
      <c r="D130" s="17" t="s">
        <v>3</v>
      </c>
      <c r="E130" s="24">
        <v>2</v>
      </c>
      <c r="F130" s="10"/>
      <c r="G130" s="23">
        <f t="shared" si="48"/>
        <v>0</v>
      </c>
      <c r="K130" s="12"/>
      <c r="L130" s="12"/>
    </row>
    <row r="131" spans="2:12" x14ac:dyDescent="0.2">
      <c r="B131" s="1"/>
      <c r="C131" s="3" t="s">
        <v>201</v>
      </c>
      <c r="D131" s="17" t="s">
        <v>3</v>
      </c>
      <c r="E131" s="24">
        <v>1</v>
      </c>
      <c r="F131" s="10"/>
      <c r="G131" s="23">
        <f t="shared" ref="G131" si="49">E131*F131</f>
        <v>0</v>
      </c>
      <c r="K131" s="12"/>
      <c r="L131" s="12"/>
    </row>
    <row r="132" spans="2:12" x14ac:dyDescent="0.2">
      <c r="B132" s="1"/>
      <c r="C132" s="3"/>
      <c r="D132" s="16"/>
      <c r="E132" s="21"/>
      <c r="F132" s="11" t="s">
        <v>121</v>
      </c>
      <c r="G132" s="25">
        <f>SUBTOTAL(109,G115:G131)</f>
        <v>0</v>
      </c>
      <c r="H132" s="12"/>
      <c r="K132" s="12"/>
      <c r="L132" s="12"/>
    </row>
    <row r="133" spans="2:12" x14ac:dyDescent="0.2">
      <c r="B133" s="1"/>
      <c r="C133" s="3"/>
      <c r="D133" s="16"/>
      <c r="E133" s="21"/>
      <c r="F133" s="10"/>
      <c r="G133" s="23"/>
      <c r="K133" s="12">
        <f t="shared" si="26"/>
        <v>0</v>
      </c>
      <c r="L133" s="12">
        <f t="shared" si="27"/>
        <v>0</v>
      </c>
    </row>
    <row r="134" spans="2:12" x14ac:dyDescent="0.2">
      <c r="B134" s="4" t="s">
        <v>68</v>
      </c>
      <c r="C134" s="5" t="s">
        <v>109</v>
      </c>
      <c r="D134" s="16"/>
      <c r="E134" s="21"/>
      <c r="F134" s="10"/>
      <c r="G134" s="23"/>
      <c r="K134" s="12">
        <f t="shared" si="26"/>
        <v>0</v>
      </c>
      <c r="L134" s="12">
        <f t="shared" si="27"/>
        <v>0</v>
      </c>
    </row>
    <row r="135" spans="2:12" x14ac:dyDescent="0.2">
      <c r="B135" s="1" t="s">
        <v>69</v>
      </c>
      <c r="C135" s="3" t="s">
        <v>117</v>
      </c>
      <c r="D135" s="17" t="s">
        <v>3</v>
      </c>
      <c r="E135" s="24">
        <v>17</v>
      </c>
      <c r="F135" s="10"/>
      <c r="G135" s="23">
        <f t="shared" ref="G135" si="50">E135*F135</f>
        <v>0</v>
      </c>
      <c r="K135" s="12"/>
      <c r="L135" s="12"/>
    </row>
    <row r="136" spans="2:12" x14ac:dyDescent="0.2">
      <c r="B136" s="1"/>
      <c r="C136" s="3"/>
      <c r="D136" s="17"/>
      <c r="E136" s="24"/>
      <c r="F136" s="10"/>
      <c r="G136" s="23"/>
      <c r="K136" s="12"/>
      <c r="L136" s="12"/>
    </row>
    <row r="137" spans="2:12" x14ac:dyDescent="0.2">
      <c r="B137" s="1" t="s">
        <v>110</v>
      </c>
      <c r="C137" s="3" t="s">
        <v>202</v>
      </c>
      <c r="D137" s="17" t="s">
        <v>3</v>
      </c>
      <c r="E137" s="24">
        <v>4</v>
      </c>
      <c r="F137" s="10"/>
      <c r="G137" s="23">
        <f t="shared" ref="G137" si="51">E137*F137</f>
        <v>0</v>
      </c>
      <c r="K137" s="12"/>
      <c r="L137" s="12"/>
    </row>
    <row r="138" spans="2:12" x14ac:dyDescent="0.2">
      <c r="B138" s="1"/>
      <c r="C138" s="3"/>
      <c r="D138" s="17"/>
      <c r="E138" s="24"/>
      <c r="F138" s="10"/>
      <c r="G138" s="23"/>
      <c r="K138" s="12"/>
      <c r="L138" s="12"/>
    </row>
    <row r="139" spans="2:12" x14ac:dyDescent="0.2">
      <c r="B139" s="1" t="s">
        <v>140</v>
      </c>
      <c r="C139" s="3" t="s">
        <v>119</v>
      </c>
      <c r="D139" s="17" t="s">
        <v>3</v>
      </c>
      <c r="E139" s="24">
        <v>1</v>
      </c>
      <c r="F139" s="10"/>
      <c r="G139" s="23">
        <f t="shared" ref="G139" si="52">E139*F139</f>
        <v>0</v>
      </c>
      <c r="K139" s="12"/>
      <c r="L139" s="12"/>
    </row>
    <row r="140" spans="2:12" x14ac:dyDescent="0.2">
      <c r="B140" s="1"/>
      <c r="C140" s="3"/>
      <c r="D140" s="17"/>
      <c r="E140" s="24"/>
      <c r="F140" s="10"/>
      <c r="G140" s="23"/>
      <c r="K140" s="12"/>
      <c r="L140" s="12"/>
    </row>
    <row r="141" spans="2:12" x14ac:dyDescent="0.2">
      <c r="B141" s="1" t="s">
        <v>124</v>
      </c>
      <c r="C141" s="3" t="s">
        <v>120</v>
      </c>
      <c r="D141" s="17" t="s">
        <v>3</v>
      </c>
      <c r="E141" s="24">
        <v>1</v>
      </c>
      <c r="F141" s="10"/>
      <c r="G141" s="23">
        <f t="shared" ref="G141" si="53">E141*F141</f>
        <v>0</v>
      </c>
      <c r="K141" s="12"/>
      <c r="L141" s="12"/>
    </row>
    <row r="142" spans="2:12" x14ac:dyDescent="0.2">
      <c r="B142" s="1"/>
      <c r="C142" s="3"/>
      <c r="D142" s="17"/>
      <c r="E142" s="24"/>
      <c r="F142" s="10"/>
      <c r="G142" s="23"/>
      <c r="K142" s="12"/>
      <c r="L142" s="12"/>
    </row>
    <row r="143" spans="2:12" x14ac:dyDescent="0.2">
      <c r="B143" s="1" t="s">
        <v>141</v>
      </c>
      <c r="C143" s="3" t="s">
        <v>118</v>
      </c>
      <c r="D143" s="17" t="s">
        <v>3</v>
      </c>
      <c r="E143" s="24">
        <v>3</v>
      </c>
      <c r="F143" s="10"/>
      <c r="G143" s="23">
        <f t="shared" ref="G143" si="54">E143*F143</f>
        <v>0</v>
      </c>
      <c r="K143" s="12"/>
      <c r="L143" s="12"/>
    </row>
    <row r="144" spans="2:12" x14ac:dyDescent="0.2">
      <c r="B144" s="1"/>
      <c r="C144" s="3"/>
      <c r="D144" s="17"/>
      <c r="E144" s="24"/>
      <c r="F144" s="10"/>
      <c r="G144" s="23"/>
      <c r="K144" s="12">
        <f t="shared" si="26"/>
        <v>0</v>
      </c>
      <c r="L144" s="12">
        <f t="shared" ref="L144:L202" si="55">F144*0.9</f>
        <v>0</v>
      </c>
    </row>
    <row r="145" spans="2:12" x14ac:dyDescent="0.2">
      <c r="B145" s="1"/>
      <c r="C145" s="3" t="s">
        <v>203</v>
      </c>
      <c r="D145" s="17" t="s">
        <v>3</v>
      </c>
      <c r="E145" s="24">
        <v>1</v>
      </c>
      <c r="F145" s="10"/>
      <c r="G145" s="23">
        <f t="shared" ref="G145" si="56">E145*F145</f>
        <v>0</v>
      </c>
      <c r="K145" s="12"/>
      <c r="L145" s="12"/>
    </row>
    <row r="146" spans="2:12" x14ac:dyDescent="0.2">
      <c r="B146" s="1"/>
      <c r="C146" s="3"/>
      <c r="D146" s="16"/>
      <c r="E146" s="21"/>
      <c r="F146" s="10"/>
      <c r="G146" s="23"/>
      <c r="K146" s="12"/>
      <c r="L146" s="12">
        <f t="shared" si="55"/>
        <v>0</v>
      </c>
    </row>
    <row r="147" spans="2:12" x14ac:dyDescent="0.2">
      <c r="B147" s="1"/>
      <c r="C147" s="3"/>
      <c r="D147" s="16"/>
      <c r="E147" s="21"/>
      <c r="F147" s="11" t="s">
        <v>121</v>
      </c>
      <c r="G147" s="25">
        <f>SUBTOTAL(109,G135:G146)</f>
        <v>0</v>
      </c>
      <c r="K147" s="12"/>
      <c r="L147" s="12"/>
    </row>
    <row r="148" spans="2:12" x14ac:dyDescent="0.2">
      <c r="B148" s="1"/>
      <c r="C148" s="3"/>
      <c r="D148" s="16"/>
      <c r="E148" s="21"/>
      <c r="F148" s="10"/>
      <c r="G148" s="23"/>
      <c r="K148" s="12">
        <f t="shared" ref="K148:K202" si="57">F148*0.975</f>
        <v>0</v>
      </c>
      <c r="L148" s="12">
        <f t="shared" si="55"/>
        <v>0</v>
      </c>
    </row>
    <row r="149" spans="2:12" x14ac:dyDescent="0.2">
      <c r="B149" s="4" t="s">
        <v>70</v>
      </c>
      <c r="C149" s="5" t="s">
        <v>74</v>
      </c>
      <c r="D149" s="16"/>
      <c r="E149" s="21"/>
      <c r="F149" s="10"/>
      <c r="G149" s="23"/>
      <c r="K149" s="12">
        <f t="shared" si="57"/>
        <v>0</v>
      </c>
      <c r="L149" s="12">
        <f t="shared" si="55"/>
        <v>0</v>
      </c>
    </row>
    <row r="150" spans="2:12" x14ac:dyDescent="0.2">
      <c r="B150" s="1" t="s">
        <v>71</v>
      </c>
      <c r="C150" s="3" t="s">
        <v>213</v>
      </c>
      <c r="D150" s="17" t="s">
        <v>3</v>
      </c>
      <c r="E150" s="24">
        <v>1</v>
      </c>
      <c r="F150" s="10"/>
      <c r="G150" s="23">
        <f t="shared" ref="G150:G161" si="58">E150*F150</f>
        <v>0</v>
      </c>
      <c r="K150" s="12"/>
      <c r="L150" s="12"/>
    </row>
    <row r="151" spans="2:12" x14ac:dyDescent="0.2">
      <c r="B151" s="1"/>
      <c r="C151" s="3"/>
      <c r="D151" s="17"/>
      <c r="E151" s="24"/>
      <c r="F151" s="10"/>
      <c r="G151" s="23">
        <f t="shared" si="58"/>
        <v>0</v>
      </c>
      <c r="K151" s="12"/>
      <c r="L151" s="12"/>
    </row>
    <row r="152" spans="2:12" x14ac:dyDescent="0.2">
      <c r="B152" s="1" t="s">
        <v>96</v>
      </c>
      <c r="C152" s="3" t="s">
        <v>27</v>
      </c>
      <c r="D152" s="17"/>
      <c r="E152" s="24"/>
      <c r="F152" s="10"/>
      <c r="G152" s="23">
        <f t="shared" si="58"/>
        <v>0</v>
      </c>
      <c r="K152" s="12"/>
      <c r="L152" s="12"/>
    </row>
    <row r="153" spans="2:12" x14ac:dyDescent="0.2">
      <c r="B153" s="1"/>
      <c r="C153" s="3" t="s">
        <v>75</v>
      </c>
      <c r="D153" s="17" t="s">
        <v>3</v>
      </c>
      <c r="E153" s="24">
        <f>E157+E159</f>
        <v>91</v>
      </c>
      <c r="F153" s="10"/>
      <c r="G153" s="23">
        <f t="shared" si="58"/>
        <v>0</v>
      </c>
      <c r="K153" s="12"/>
      <c r="L153" s="12"/>
    </row>
    <row r="154" spans="2:12" x14ac:dyDescent="0.2">
      <c r="B154" s="1"/>
      <c r="C154" s="3"/>
      <c r="D154" s="17"/>
      <c r="E154" s="24"/>
      <c r="F154" s="10"/>
      <c r="G154" s="23">
        <f t="shared" si="58"/>
        <v>0</v>
      </c>
      <c r="K154" s="12"/>
      <c r="L154" s="12"/>
    </row>
    <row r="155" spans="2:12" x14ac:dyDescent="0.2">
      <c r="B155" s="1"/>
      <c r="C155" s="3" t="s">
        <v>76</v>
      </c>
      <c r="D155" s="17" t="s">
        <v>3</v>
      </c>
      <c r="E155" s="24">
        <f>E153</f>
        <v>91</v>
      </c>
      <c r="F155" s="10"/>
      <c r="G155" s="23">
        <f t="shared" si="58"/>
        <v>0</v>
      </c>
      <c r="K155" s="12"/>
      <c r="L155" s="12"/>
    </row>
    <row r="156" spans="2:12" x14ac:dyDescent="0.2">
      <c r="B156" s="1"/>
      <c r="C156" s="3"/>
      <c r="D156" s="16"/>
      <c r="E156" s="21"/>
      <c r="F156" s="10"/>
      <c r="G156" s="23">
        <f t="shared" si="58"/>
        <v>0</v>
      </c>
      <c r="K156" s="12"/>
      <c r="L156" s="12"/>
    </row>
    <row r="157" spans="2:12" x14ac:dyDescent="0.2">
      <c r="B157" s="1" t="s">
        <v>97</v>
      </c>
      <c r="C157" s="3" t="s">
        <v>77</v>
      </c>
      <c r="D157" s="17" t="s">
        <v>3</v>
      </c>
      <c r="E157" s="24">
        <v>81</v>
      </c>
      <c r="F157" s="10"/>
      <c r="G157" s="23">
        <f t="shared" si="58"/>
        <v>0</v>
      </c>
      <c r="K157" s="12"/>
      <c r="L157" s="12"/>
    </row>
    <row r="158" spans="2:12" x14ac:dyDescent="0.2">
      <c r="B158" s="1"/>
      <c r="C158" s="3"/>
      <c r="D158" s="16"/>
      <c r="E158" s="21"/>
      <c r="F158" s="10"/>
      <c r="G158" s="23">
        <f t="shared" si="58"/>
        <v>0</v>
      </c>
      <c r="K158" s="12"/>
      <c r="L158" s="12"/>
    </row>
    <row r="159" spans="2:12" x14ac:dyDescent="0.2">
      <c r="B159" s="1"/>
      <c r="C159" s="3" t="s">
        <v>212</v>
      </c>
      <c r="D159" s="17" t="s">
        <v>3</v>
      </c>
      <c r="E159" s="24">
        <v>10</v>
      </c>
      <c r="F159" s="10"/>
      <c r="G159" s="23">
        <f t="shared" ref="G159:G160" si="59">E159*F159</f>
        <v>0</v>
      </c>
      <c r="K159" s="12"/>
      <c r="L159" s="12"/>
    </row>
    <row r="160" spans="2:12" x14ac:dyDescent="0.2">
      <c r="B160" s="1"/>
      <c r="C160" s="3"/>
      <c r="D160" s="16"/>
      <c r="E160" s="21"/>
      <c r="F160" s="10"/>
      <c r="G160" s="23">
        <f t="shared" si="59"/>
        <v>0</v>
      </c>
      <c r="K160" s="12"/>
      <c r="L160" s="12"/>
    </row>
    <row r="161" spans="2:12" x14ac:dyDescent="0.2">
      <c r="B161" s="1" t="s">
        <v>136</v>
      </c>
      <c r="C161" s="3" t="s">
        <v>78</v>
      </c>
      <c r="D161" s="17" t="s">
        <v>3</v>
      </c>
      <c r="E161" s="24">
        <v>1</v>
      </c>
      <c r="F161" s="10"/>
      <c r="G161" s="23">
        <f t="shared" si="58"/>
        <v>0</v>
      </c>
      <c r="K161" s="12"/>
      <c r="L161" s="12"/>
    </row>
    <row r="162" spans="2:12" x14ac:dyDescent="0.2">
      <c r="B162" s="1"/>
      <c r="C162" s="3"/>
      <c r="D162" s="16"/>
      <c r="E162" s="21"/>
      <c r="F162" s="11" t="s">
        <v>73</v>
      </c>
      <c r="G162" s="25">
        <f>SUBTOTAL(109,G150:G161)</f>
        <v>0</v>
      </c>
      <c r="K162" s="12"/>
      <c r="L162" s="12"/>
    </row>
    <row r="163" spans="2:12" x14ac:dyDescent="0.2">
      <c r="B163" s="1"/>
      <c r="C163" s="9"/>
      <c r="D163" s="16"/>
      <c r="E163" s="21"/>
      <c r="F163" s="10"/>
      <c r="G163" s="23"/>
      <c r="K163" s="12"/>
      <c r="L163" s="12">
        <f t="shared" si="55"/>
        <v>0</v>
      </c>
    </row>
    <row r="164" spans="2:12" x14ac:dyDescent="0.2">
      <c r="B164" s="4" t="s">
        <v>99</v>
      </c>
      <c r="C164" s="5" t="s">
        <v>125</v>
      </c>
      <c r="D164" s="16"/>
      <c r="E164" s="21"/>
      <c r="F164" s="10"/>
      <c r="G164" s="23"/>
      <c r="K164" s="12">
        <f t="shared" si="57"/>
        <v>0</v>
      </c>
      <c r="L164" s="12">
        <f t="shared" si="55"/>
        <v>0</v>
      </c>
    </row>
    <row r="165" spans="2:12" x14ac:dyDescent="0.2">
      <c r="B165" s="1" t="s">
        <v>100</v>
      </c>
      <c r="C165" s="3" t="s">
        <v>178</v>
      </c>
      <c r="D165" s="17" t="s">
        <v>3</v>
      </c>
      <c r="E165" s="24">
        <v>1</v>
      </c>
      <c r="F165" s="10"/>
      <c r="G165" s="23">
        <f t="shared" ref="G165" si="60">E165*F165</f>
        <v>0</v>
      </c>
      <c r="K165" s="12"/>
      <c r="L165" s="12"/>
    </row>
    <row r="166" spans="2:12" x14ac:dyDescent="0.2">
      <c r="B166" s="1"/>
      <c r="C166" s="3"/>
      <c r="D166" s="17"/>
      <c r="E166" s="24"/>
      <c r="F166" s="10"/>
      <c r="G166" s="23"/>
      <c r="K166" s="12"/>
      <c r="L166" s="12">
        <f t="shared" ref="L166" si="61">F166*0.9</f>
        <v>0</v>
      </c>
    </row>
    <row r="167" spans="2:12" x14ac:dyDescent="0.2">
      <c r="B167" s="1" t="s">
        <v>101</v>
      </c>
      <c r="C167" s="3" t="s">
        <v>170</v>
      </c>
      <c r="D167" s="17" t="s">
        <v>3</v>
      </c>
      <c r="E167" s="24">
        <v>19</v>
      </c>
      <c r="F167" s="10"/>
      <c r="G167" s="23">
        <f t="shared" ref="G167" si="62">E167*F167</f>
        <v>0</v>
      </c>
      <c r="K167" s="12"/>
      <c r="L167" s="12"/>
    </row>
    <row r="168" spans="2:12" x14ac:dyDescent="0.2">
      <c r="B168" s="1"/>
      <c r="C168" s="3"/>
      <c r="D168" s="17"/>
      <c r="E168" s="24"/>
      <c r="F168" s="10"/>
      <c r="G168" s="23"/>
      <c r="K168" s="12"/>
      <c r="L168" s="12"/>
    </row>
    <row r="169" spans="2:12" x14ac:dyDescent="0.2">
      <c r="B169" s="1" t="s">
        <v>102</v>
      </c>
      <c r="C169" s="3" t="s">
        <v>104</v>
      </c>
      <c r="D169" s="17" t="s">
        <v>3</v>
      </c>
      <c r="E169" s="24">
        <v>4</v>
      </c>
      <c r="F169" s="10"/>
      <c r="G169" s="23">
        <f t="shared" ref="G169" si="63">E169*F169</f>
        <v>0</v>
      </c>
      <c r="K169" s="12"/>
      <c r="L169" s="12"/>
    </row>
    <row r="170" spans="2:12" x14ac:dyDescent="0.2">
      <c r="B170" s="1"/>
      <c r="C170" s="3"/>
      <c r="D170" s="17"/>
      <c r="E170" s="24"/>
      <c r="F170" s="10"/>
      <c r="G170" s="23"/>
      <c r="K170" s="12"/>
      <c r="L170" s="12"/>
    </row>
    <row r="171" spans="2:12" x14ac:dyDescent="0.2">
      <c r="B171" s="1" t="s">
        <v>103</v>
      </c>
      <c r="C171" s="3" t="s">
        <v>154</v>
      </c>
      <c r="D171" s="17" t="s">
        <v>3</v>
      </c>
      <c r="E171" s="24">
        <v>4</v>
      </c>
      <c r="F171" s="10"/>
      <c r="G171" s="23">
        <f t="shared" ref="G171" si="64">E171*F171</f>
        <v>0</v>
      </c>
      <c r="K171" s="12"/>
      <c r="L171" s="12"/>
    </row>
    <row r="172" spans="2:12" x14ac:dyDescent="0.2">
      <c r="B172" s="1"/>
      <c r="C172" s="3"/>
      <c r="D172" s="17"/>
      <c r="E172" s="24"/>
      <c r="F172" s="10"/>
      <c r="G172" s="23"/>
      <c r="K172" s="12"/>
      <c r="L172" s="12"/>
    </row>
    <row r="173" spans="2:12" x14ac:dyDescent="0.2">
      <c r="B173" s="1" t="s">
        <v>127</v>
      </c>
      <c r="C173" s="3" t="s">
        <v>105</v>
      </c>
      <c r="D173" s="17" t="s">
        <v>3</v>
      </c>
      <c r="E173" s="24">
        <v>7</v>
      </c>
      <c r="F173" s="10"/>
      <c r="G173" s="23">
        <f t="shared" ref="G173" si="65">E173*F173</f>
        <v>0</v>
      </c>
      <c r="K173" s="12"/>
      <c r="L173" s="12"/>
    </row>
    <row r="174" spans="2:12" x14ac:dyDescent="0.2">
      <c r="B174" s="1"/>
      <c r="C174" s="3"/>
      <c r="D174" s="17"/>
      <c r="E174" s="24"/>
      <c r="F174" s="10"/>
      <c r="G174" s="23"/>
      <c r="K174" s="12"/>
      <c r="L174" s="12"/>
    </row>
    <row r="175" spans="2:12" x14ac:dyDescent="0.2">
      <c r="B175" s="1" t="s">
        <v>137</v>
      </c>
      <c r="C175" s="3" t="s">
        <v>126</v>
      </c>
      <c r="D175" s="17" t="s">
        <v>3</v>
      </c>
      <c r="E175" s="24">
        <v>6</v>
      </c>
      <c r="F175" s="10"/>
      <c r="G175" s="23">
        <f t="shared" ref="G175" si="66">E175*F175</f>
        <v>0</v>
      </c>
      <c r="K175" s="12"/>
      <c r="L175" s="12"/>
    </row>
    <row r="176" spans="2:12" x14ac:dyDescent="0.2">
      <c r="B176" s="1"/>
      <c r="C176" s="3"/>
      <c r="D176" s="17"/>
      <c r="E176" s="24"/>
      <c r="F176" s="10"/>
      <c r="G176" s="23"/>
      <c r="K176" s="12"/>
      <c r="L176" s="12"/>
    </row>
    <row r="177" spans="2:12" x14ac:dyDescent="0.2">
      <c r="B177" s="1"/>
      <c r="C177" s="3" t="s">
        <v>179</v>
      </c>
      <c r="D177" s="17" t="s">
        <v>3</v>
      </c>
      <c r="E177" s="24">
        <v>6</v>
      </c>
      <c r="F177" s="10"/>
      <c r="G177" s="23">
        <f t="shared" ref="G177" si="67">E177*F177</f>
        <v>0</v>
      </c>
      <c r="K177" s="12"/>
      <c r="L177" s="12"/>
    </row>
    <row r="178" spans="2:12" x14ac:dyDescent="0.2">
      <c r="B178" s="1"/>
      <c r="C178" s="3"/>
      <c r="D178" s="16"/>
      <c r="E178" s="21"/>
      <c r="F178" s="10"/>
      <c r="G178" s="23"/>
      <c r="K178" s="12"/>
      <c r="L178" s="12"/>
    </row>
    <row r="179" spans="2:12" x14ac:dyDescent="0.2">
      <c r="B179" s="1" t="s">
        <v>155</v>
      </c>
      <c r="C179" s="3" t="s">
        <v>204</v>
      </c>
      <c r="D179" s="17" t="s">
        <v>3</v>
      </c>
      <c r="E179" s="24">
        <v>2</v>
      </c>
      <c r="F179" s="10"/>
      <c r="G179" s="23">
        <f t="shared" ref="G179" si="68">E179*F179</f>
        <v>0</v>
      </c>
      <c r="K179" s="12"/>
      <c r="L179" s="12"/>
    </row>
    <row r="180" spans="2:12" x14ac:dyDescent="0.2">
      <c r="B180" s="1"/>
      <c r="C180" s="3"/>
      <c r="D180" s="16"/>
      <c r="E180" s="21"/>
      <c r="F180" s="10"/>
      <c r="G180" s="23"/>
      <c r="J180" s="12"/>
      <c r="K180" s="12"/>
      <c r="L180" s="12"/>
    </row>
    <row r="181" spans="2:12" x14ac:dyDescent="0.2">
      <c r="B181" s="1" t="s">
        <v>169</v>
      </c>
      <c r="C181" s="3" t="s">
        <v>211</v>
      </c>
      <c r="D181" s="17" t="s">
        <v>3</v>
      </c>
      <c r="E181" s="24">
        <v>1</v>
      </c>
      <c r="F181" s="10"/>
      <c r="G181" s="23">
        <f t="shared" ref="G181" si="69">E181*F181</f>
        <v>0</v>
      </c>
      <c r="K181" s="12"/>
      <c r="L181" s="12"/>
    </row>
    <row r="182" spans="2:12" x14ac:dyDescent="0.2">
      <c r="B182" s="1"/>
      <c r="C182" s="3"/>
      <c r="D182" s="16"/>
      <c r="E182" s="21"/>
      <c r="F182" s="10"/>
      <c r="G182" s="23"/>
      <c r="J182" s="12"/>
      <c r="K182" s="12"/>
      <c r="L182" s="12"/>
    </row>
    <row r="183" spans="2:12" x14ac:dyDescent="0.2">
      <c r="B183" s="1" t="s">
        <v>192</v>
      </c>
      <c r="C183" s="3" t="s">
        <v>27</v>
      </c>
      <c r="D183" s="17" t="s">
        <v>3</v>
      </c>
      <c r="E183" s="24">
        <v>1</v>
      </c>
      <c r="F183" s="10"/>
      <c r="G183" s="23">
        <f t="shared" ref="G183" si="70">E183*F183</f>
        <v>0</v>
      </c>
      <c r="K183" s="12"/>
      <c r="L183" s="12"/>
    </row>
    <row r="184" spans="2:12" x14ac:dyDescent="0.2">
      <c r="B184" s="1"/>
      <c r="C184" s="3"/>
      <c r="D184" s="16"/>
      <c r="E184" s="21"/>
      <c r="F184" s="10"/>
      <c r="G184" s="23"/>
      <c r="J184" s="12"/>
      <c r="K184" s="12"/>
      <c r="L184" s="12"/>
    </row>
    <row r="185" spans="2:12" x14ac:dyDescent="0.2">
      <c r="B185" s="1" t="s">
        <v>210</v>
      </c>
      <c r="C185" s="3" t="s">
        <v>106</v>
      </c>
      <c r="D185" s="17" t="s">
        <v>3</v>
      </c>
      <c r="E185" s="24">
        <v>1</v>
      </c>
      <c r="F185" s="10"/>
      <c r="G185" s="23">
        <f t="shared" ref="G185" si="71">E185*F185</f>
        <v>0</v>
      </c>
      <c r="K185" s="12"/>
      <c r="L185" s="12"/>
    </row>
    <row r="186" spans="2:12" x14ac:dyDescent="0.2">
      <c r="B186" s="1"/>
      <c r="C186" s="3"/>
      <c r="D186" s="16"/>
      <c r="E186" s="21"/>
      <c r="F186" s="11" t="s">
        <v>177</v>
      </c>
      <c r="G186" s="25">
        <f>SUBTOTAL(109,G165:G185)</f>
        <v>0</v>
      </c>
      <c r="K186" s="12"/>
      <c r="L186" s="12"/>
    </row>
    <row r="187" spans="2:12" x14ac:dyDescent="0.2">
      <c r="B187" s="1"/>
      <c r="C187" s="9"/>
      <c r="D187" s="16"/>
      <c r="E187" s="21"/>
      <c r="F187" s="10"/>
      <c r="G187" s="23"/>
      <c r="K187" s="12">
        <f t="shared" si="57"/>
        <v>0</v>
      </c>
      <c r="L187" s="12">
        <f t="shared" si="55"/>
        <v>0</v>
      </c>
    </row>
    <row r="188" spans="2:12" x14ac:dyDescent="0.2">
      <c r="B188" s="4" t="s">
        <v>111</v>
      </c>
      <c r="C188" s="5" t="s">
        <v>142</v>
      </c>
      <c r="D188" s="16"/>
      <c r="E188" s="21"/>
      <c r="F188" s="10"/>
      <c r="G188" s="23"/>
      <c r="K188" s="12">
        <f t="shared" si="57"/>
        <v>0</v>
      </c>
      <c r="L188" s="12">
        <f t="shared" ref="L188" si="72">F188*0.9</f>
        <v>0</v>
      </c>
    </row>
    <row r="189" spans="2:12" x14ac:dyDescent="0.2">
      <c r="B189" s="1" t="s">
        <v>112</v>
      </c>
      <c r="C189" s="3" t="s">
        <v>138</v>
      </c>
      <c r="D189" s="17" t="s">
        <v>3</v>
      </c>
      <c r="E189" s="24">
        <v>2</v>
      </c>
      <c r="F189" s="10"/>
      <c r="G189" s="23">
        <f t="shared" ref="G189" si="73">E189*F189</f>
        <v>0</v>
      </c>
      <c r="K189" s="12"/>
      <c r="L189" s="12"/>
    </row>
    <row r="190" spans="2:12" x14ac:dyDescent="0.2">
      <c r="B190" s="1"/>
      <c r="C190" s="3"/>
      <c r="D190" s="16"/>
      <c r="E190" s="21"/>
      <c r="F190" s="10"/>
      <c r="G190" s="23"/>
      <c r="K190" s="12"/>
      <c r="L190" s="12"/>
    </row>
    <row r="191" spans="2:12" x14ac:dyDescent="0.2">
      <c r="B191" s="1" t="s">
        <v>113</v>
      </c>
      <c r="C191" s="3" t="s">
        <v>144</v>
      </c>
      <c r="D191" s="17" t="s">
        <v>3</v>
      </c>
      <c r="E191" s="24">
        <v>24</v>
      </c>
      <c r="F191" s="10"/>
      <c r="G191" s="23">
        <f t="shared" ref="G191" si="74">E191*F191</f>
        <v>0</v>
      </c>
      <c r="K191" s="12"/>
      <c r="L191" s="12"/>
    </row>
    <row r="192" spans="2:12" x14ac:dyDescent="0.2">
      <c r="B192" s="1"/>
      <c r="C192" s="3"/>
      <c r="D192" s="16"/>
      <c r="E192" s="21"/>
      <c r="F192" s="10"/>
      <c r="G192" s="23"/>
      <c r="K192" s="12"/>
      <c r="L192" s="12"/>
    </row>
    <row r="193" spans="2:12" x14ac:dyDescent="0.2">
      <c r="B193" s="1" t="s">
        <v>114</v>
      </c>
      <c r="C193" s="3" t="s">
        <v>143</v>
      </c>
      <c r="D193" s="17" t="s">
        <v>3</v>
      </c>
      <c r="E193" s="24">
        <v>3</v>
      </c>
      <c r="F193" s="10"/>
      <c r="G193" s="23">
        <f t="shared" ref="G193" si="75">E193*F193</f>
        <v>0</v>
      </c>
      <c r="K193" s="12"/>
      <c r="L193" s="12"/>
    </row>
    <row r="194" spans="2:12" x14ac:dyDescent="0.2">
      <c r="B194" s="1"/>
      <c r="C194" s="3"/>
      <c r="D194" s="16"/>
      <c r="E194" s="21"/>
      <c r="F194" s="10"/>
      <c r="G194" s="23"/>
      <c r="K194" s="12"/>
      <c r="L194" s="12"/>
    </row>
    <row r="195" spans="2:12" x14ac:dyDescent="0.2">
      <c r="B195" s="1" t="s">
        <v>115</v>
      </c>
      <c r="C195" s="3" t="s">
        <v>186</v>
      </c>
      <c r="D195" s="17" t="s">
        <v>3</v>
      </c>
      <c r="E195" s="24">
        <v>1</v>
      </c>
      <c r="F195" s="10"/>
      <c r="G195" s="23">
        <f t="shared" ref="G195" si="76">E195*F195</f>
        <v>0</v>
      </c>
      <c r="K195" s="12"/>
      <c r="L195" s="12"/>
    </row>
    <row r="196" spans="2:12" x14ac:dyDescent="0.2">
      <c r="B196" s="1"/>
      <c r="C196" s="3"/>
      <c r="D196" s="16"/>
      <c r="E196" s="21"/>
      <c r="F196" s="10"/>
      <c r="G196" s="23"/>
      <c r="K196" s="12"/>
      <c r="L196" s="12">
        <f t="shared" ref="L196" si="77">F196*0.9</f>
        <v>0</v>
      </c>
    </row>
    <row r="197" spans="2:12" x14ac:dyDescent="0.2">
      <c r="B197" s="1" t="s">
        <v>116</v>
      </c>
      <c r="C197" s="3" t="s">
        <v>128</v>
      </c>
      <c r="D197" s="17" t="s">
        <v>3</v>
      </c>
      <c r="E197" s="24">
        <v>1</v>
      </c>
      <c r="F197" s="10"/>
      <c r="G197" s="23">
        <f t="shared" ref="G197" si="78">E197*F197</f>
        <v>0</v>
      </c>
      <c r="K197" s="12"/>
      <c r="L197" s="12"/>
    </row>
    <row r="198" spans="2:12" x14ac:dyDescent="0.2">
      <c r="B198" s="1"/>
      <c r="C198" s="3"/>
      <c r="D198" s="16"/>
      <c r="E198" s="21"/>
      <c r="F198" s="10"/>
      <c r="G198" s="23"/>
      <c r="K198" s="12"/>
      <c r="L198" s="12">
        <f t="shared" ref="L198" si="79">F198*0.9</f>
        <v>0</v>
      </c>
    </row>
    <row r="199" spans="2:12" x14ac:dyDescent="0.2">
      <c r="B199" s="1" t="s">
        <v>187</v>
      </c>
      <c r="C199" s="3" t="s">
        <v>188</v>
      </c>
      <c r="D199" s="17" t="s">
        <v>3</v>
      </c>
      <c r="E199" s="24">
        <v>1</v>
      </c>
      <c r="F199" s="10"/>
      <c r="G199" s="23">
        <f t="shared" ref="G199" si="80">E199*F199</f>
        <v>0</v>
      </c>
      <c r="K199" s="12"/>
      <c r="L199" s="12"/>
    </row>
    <row r="200" spans="2:12" x14ac:dyDescent="0.2">
      <c r="B200" s="1"/>
      <c r="C200" s="3"/>
      <c r="D200" s="16"/>
      <c r="E200" s="21"/>
      <c r="F200" s="11" t="s">
        <v>79</v>
      </c>
      <c r="G200" s="25">
        <f>SUBTOTAL(109,G189:G199)</f>
        <v>0</v>
      </c>
      <c r="K200" s="12"/>
      <c r="L200" s="12"/>
    </row>
    <row r="201" spans="2:12" x14ac:dyDescent="0.2">
      <c r="B201" s="1"/>
      <c r="C201" s="9"/>
      <c r="D201" s="16"/>
      <c r="E201" s="21"/>
      <c r="F201" s="10"/>
      <c r="G201" s="23"/>
      <c r="K201" s="12">
        <f t="shared" si="57"/>
        <v>0</v>
      </c>
      <c r="L201" s="12">
        <f t="shared" ref="L201" si="81">F201*0.9</f>
        <v>0</v>
      </c>
    </row>
    <row r="202" spans="2:12" x14ac:dyDescent="0.2">
      <c r="B202" s="4" t="s">
        <v>129</v>
      </c>
      <c r="C202" s="5" t="s">
        <v>158</v>
      </c>
      <c r="D202" s="16"/>
      <c r="E202" s="21"/>
      <c r="F202" s="10"/>
      <c r="G202" s="23"/>
      <c r="K202" s="12">
        <f t="shared" si="57"/>
        <v>0</v>
      </c>
      <c r="L202" s="12">
        <f t="shared" si="55"/>
        <v>0</v>
      </c>
    </row>
    <row r="203" spans="2:12" x14ac:dyDescent="0.2">
      <c r="B203" s="1" t="s">
        <v>130</v>
      </c>
      <c r="C203" s="3" t="s">
        <v>214</v>
      </c>
      <c r="D203" s="16" t="s">
        <v>3</v>
      </c>
      <c r="E203" s="21">
        <v>2</v>
      </c>
      <c r="F203" s="10"/>
      <c r="G203" s="23">
        <f t="shared" ref="G203" si="82">E203*F203</f>
        <v>0</v>
      </c>
      <c r="K203" s="12"/>
      <c r="L203" s="12"/>
    </row>
    <row r="204" spans="2:12" x14ac:dyDescent="0.2">
      <c r="B204" s="1"/>
      <c r="C204" s="3"/>
      <c r="D204" s="16"/>
      <c r="E204" s="21"/>
      <c r="F204" s="10">
        <v>0</v>
      </c>
      <c r="G204" s="10"/>
      <c r="K204" s="12"/>
      <c r="L204" s="12"/>
    </row>
    <row r="205" spans="2:12" x14ac:dyDescent="0.2">
      <c r="B205" s="1" t="s">
        <v>131</v>
      </c>
      <c r="C205" s="3" t="s">
        <v>163</v>
      </c>
      <c r="D205" s="16" t="s">
        <v>16</v>
      </c>
      <c r="E205" s="21"/>
      <c r="F205" s="10">
        <v>0</v>
      </c>
      <c r="G205" s="10">
        <f>E205*F205</f>
        <v>0</v>
      </c>
      <c r="K205" s="12"/>
      <c r="L205" s="12"/>
    </row>
    <row r="206" spans="2:12" x14ac:dyDescent="0.2">
      <c r="B206" s="1"/>
      <c r="C206" s="3"/>
      <c r="D206" s="16"/>
      <c r="E206" s="21"/>
      <c r="F206" s="10">
        <v>0</v>
      </c>
      <c r="G206" s="10"/>
      <c r="K206" s="12"/>
      <c r="L206" s="12"/>
    </row>
    <row r="207" spans="2:12" x14ac:dyDescent="0.2">
      <c r="B207" s="1" t="s">
        <v>132</v>
      </c>
      <c r="C207" s="3" t="s">
        <v>164</v>
      </c>
      <c r="D207" s="16" t="s">
        <v>16</v>
      </c>
      <c r="E207" s="21"/>
      <c r="F207" s="10">
        <v>0</v>
      </c>
      <c r="G207" s="10"/>
      <c r="K207" s="12"/>
      <c r="L207" s="12"/>
    </row>
    <row r="208" spans="2:12" x14ac:dyDescent="0.2">
      <c r="B208" s="1"/>
      <c r="C208" s="3"/>
      <c r="D208" s="16"/>
      <c r="E208" s="21"/>
      <c r="F208" s="10">
        <v>0</v>
      </c>
      <c r="G208" s="23"/>
      <c r="K208" s="12"/>
      <c r="L208" s="12"/>
    </row>
    <row r="209" spans="2:12" x14ac:dyDescent="0.2">
      <c r="B209" s="1" t="s">
        <v>156</v>
      </c>
      <c r="C209" s="3" t="s">
        <v>160</v>
      </c>
      <c r="D209" s="16" t="s">
        <v>3</v>
      </c>
      <c r="E209" s="21">
        <v>4</v>
      </c>
      <c r="F209" s="10"/>
      <c r="G209" s="23">
        <f t="shared" ref="G209" si="83">E209*F209</f>
        <v>0</v>
      </c>
      <c r="K209" s="12"/>
      <c r="L209" s="12"/>
    </row>
    <row r="210" spans="2:12" x14ac:dyDescent="0.2">
      <c r="B210" s="1"/>
      <c r="C210" s="3"/>
      <c r="D210" s="16"/>
      <c r="E210" s="21"/>
      <c r="F210" s="10"/>
      <c r="G210" s="23"/>
      <c r="K210" s="12"/>
      <c r="L210" s="12"/>
    </row>
    <row r="211" spans="2:12" x14ac:dyDescent="0.2">
      <c r="B211" s="1"/>
      <c r="C211" s="3" t="s">
        <v>166</v>
      </c>
      <c r="D211" s="16" t="s">
        <v>3</v>
      </c>
      <c r="E211" s="21">
        <v>50</v>
      </c>
      <c r="F211" s="10"/>
      <c r="G211" s="23">
        <f t="shared" ref="G211" si="84">E211*F211</f>
        <v>0</v>
      </c>
      <c r="K211" s="12"/>
      <c r="L211" s="12"/>
    </row>
    <row r="212" spans="2:12" x14ac:dyDescent="0.2">
      <c r="B212" s="1"/>
      <c r="C212" s="3"/>
      <c r="D212" s="16"/>
      <c r="E212" s="21"/>
      <c r="F212" s="10"/>
      <c r="G212" s="23"/>
      <c r="K212" s="12"/>
      <c r="L212" s="12">
        <f>F217*0.9</f>
        <v>0</v>
      </c>
    </row>
    <row r="213" spans="2:12" x14ac:dyDescent="0.2">
      <c r="B213" s="1" t="s">
        <v>157</v>
      </c>
      <c r="C213" s="3" t="s">
        <v>159</v>
      </c>
      <c r="D213" s="17" t="s">
        <v>3</v>
      </c>
      <c r="E213" s="24">
        <v>4</v>
      </c>
      <c r="F213" s="10"/>
      <c r="G213" s="23">
        <f t="shared" ref="G213" si="85">E213*F213</f>
        <v>0</v>
      </c>
      <c r="K213" s="12"/>
      <c r="L213" s="12">
        <f t="shared" ref="L213" si="86">F226*0.9</f>
        <v>0</v>
      </c>
    </row>
    <row r="214" spans="2:12" x14ac:dyDescent="0.2">
      <c r="B214" s="1"/>
      <c r="C214" s="3"/>
      <c r="D214" s="16"/>
      <c r="E214" s="21"/>
      <c r="F214" s="10"/>
      <c r="G214" s="23"/>
      <c r="K214" s="12"/>
      <c r="L214" s="12"/>
    </row>
    <row r="215" spans="2:12" x14ac:dyDescent="0.2">
      <c r="B215" s="1" t="s">
        <v>165</v>
      </c>
      <c r="C215" s="3" t="s">
        <v>128</v>
      </c>
      <c r="D215" s="17" t="s">
        <v>3</v>
      </c>
      <c r="E215" s="24">
        <v>1</v>
      </c>
      <c r="F215" s="10"/>
      <c r="G215" s="23">
        <f t="shared" ref="G215" si="87">E215*F215</f>
        <v>0</v>
      </c>
      <c r="K215" s="12"/>
      <c r="L215" s="12"/>
    </row>
    <row r="216" spans="2:12" x14ac:dyDescent="0.2">
      <c r="B216" s="1"/>
      <c r="C216" s="3"/>
      <c r="D216" s="16"/>
      <c r="E216" s="21"/>
      <c r="F216" s="11" t="s">
        <v>217</v>
      </c>
      <c r="G216" s="25">
        <f>SUBTOTAL(109,G203:G215)</f>
        <v>0</v>
      </c>
      <c r="K216" s="12"/>
      <c r="L216" s="12"/>
    </row>
    <row r="217" spans="2:12" x14ac:dyDescent="0.2">
      <c r="B217" s="1"/>
      <c r="C217" s="9"/>
      <c r="D217" s="16"/>
      <c r="E217" s="21"/>
      <c r="F217" s="10"/>
      <c r="G217" s="23"/>
      <c r="K217" s="12"/>
      <c r="L217" s="12"/>
    </row>
    <row r="218" spans="2:12" x14ac:dyDescent="0.2">
      <c r="B218" s="4" t="s">
        <v>146</v>
      </c>
      <c r="C218" s="5" t="s">
        <v>161</v>
      </c>
      <c r="D218" s="16"/>
      <c r="E218" s="21"/>
      <c r="F218" s="10"/>
      <c r="G218" s="23"/>
      <c r="K218" s="12"/>
      <c r="L218" s="12"/>
    </row>
    <row r="219" spans="2:12" x14ac:dyDescent="0.2">
      <c r="B219" s="1" t="s">
        <v>147</v>
      </c>
      <c r="C219" s="3" t="s">
        <v>162</v>
      </c>
      <c r="D219" s="17" t="s">
        <v>3</v>
      </c>
      <c r="E219" s="24">
        <v>4</v>
      </c>
      <c r="F219" s="10"/>
      <c r="G219" s="23">
        <f t="shared" ref="G219" si="88">E219*F219</f>
        <v>0</v>
      </c>
      <c r="K219" s="12"/>
      <c r="L219" s="12"/>
    </row>
    <row r="220" spans="2:12" x14ac:dyDescent="0.2">
      <c r="B220" s="1"/>
      <c r="C220" s="3"/>
      <c r="D220" s="16"/>
      <c r="E220" s="21"/>
      <c r="F220" s="10"/>
      <c r="G220" s="23"/>
      <c r="K220" s="12"/>
      <c r="L220" s="12"/>
    </row>
    <row r="221" spans="2:12" x14ac:dyDescent="0.2">
      <c r="B221" s="1" t="s">
        <v>148</v>
      </c>
      <c r="C221" s="3" t="s">
        <v>133</v>
      </c>
      <c r="D221" s="17" t="s">
        <v>3</v>
      </c>
      <c r="E221" s="24">
        <v>1</v>
      </c>
      <c r="F221" s="10"/>
      <c r="G221" s="23">
        <f t="shared" ref="G221" si="89">E221*F221</f>
        <v>0</v>
      </c>
      <c r="K221" s="12"/>
      <c r="L221" s="12"/>
    </row>
    <row r="222" spans="2:12" x14ac:dyDescent="0.2">
      <c r="B222" s="1"/>
      <c r="C222" s="3"/>
      <c r="D222" s="16"/>
      <c r="E222" s="21"/>
      <c r="F222" s="10"/>
      <c r="G222" s="23"/>
      <c r="K222" s="12"/>
      <c r="L222" s="12"/>
    </row>
    <row r="223" spans="2:12" x14ac:dyDescent="0.2">
      <c r="B223" s="1" t="s">
        <v>149</v>
      </c>
      <c r="C223" s="3" t="s">
        <v>139</v>
      </c>
      <c r="D223" s="17" t="s">
        <v>3</v>
      </c>
      <c r="E223" s="24">
        <v>1</v>
      </c>
      <c r="F223" s="10"/>
      <c r="G223" s="23">
        <f t="shared" ref="G223" si="90">E223*F223</f>
        <v>0</v>
      </c>
      <c r="K223" s="12"/>
      <c r="L223" s="12"/>
    </row>
    <row r="224" spans="2:12" x14ac:dyDescent="0.2">
      <c r="B224" s="1"/>
      <c r="C224" s="3"/>
      <c r="D224" s="16"/>
      <c r="E224" s="21"/>
      <c r="F224" s="11" t="s">
        <v>218</v>
      </c>
      <c r="G224" s="25">
        <f>SUBTOTAL(109,G219:G223)</f>
        <v>0</v>
      </c>
      <c r="K224" s="12"/>
      <c r="L224" s="12"/>
    </row>
    <row r="225" spans="2:12" x14ac:dyDescent="0.2">
      <c r="B225" s="1"/>
      <c r="C225" s="9"/>
      <c r="D225" s="16"/>
      <c r="E225" s="31"/>
      <c r="F225" s="32"/>
      <c r="G225" s="33"/>
    </row>
    <row r="226" spans="2:12" x14ac:dyDescent="0.2">
      <c r="B226" s="4" t="s">
        <v>205</v>
      </c>
      <c r="C226" s="5" t="s">
        <v>206</v>
      </c>
      <c r="D226" s="16"/>
      <c r="E226" s="21"/>
      <c r="F226" s="10"/>
      <c r="G226" s="23"/>
      <c r="K226" s="12"/>
      <c r="L226" s="12"/>
    </row>
    <row r="227" spans="2:12" x14ac:dyDescent="0.2">
      <c r="B227" s="1" t="s">
        <v>207</v>
      </c>
      <c r="C227" s="3" t="s">
        <v>208</v>
      </c>
      <c r="D227" s="17" t="s">
        <v>3</v>
      </c>
      <c r="E227" s="24">
        <v>5</v>
      </c>
      <c r="F227" s="10"/>
      <c r="G227" s="23">
        <f t="shared" ref="G227" si="91">E227*F227</f>
        <v>0</v>
      </c>
      <c r="K227" s="12"/>
      <c r="L227" s="12"/>
    </row>
    <row r="228" spans="2:12" x14ac:dyDescent="0.2">
      <c r="B228" s="1"/>
      <c r="C228" s="3"/>
      <c r="D228" s="16"/>
      <c r="E228" s="21"/>
      <c r="F228" s="10"/>
      <c r="G228" s="23"/>
      <c r="K228" s="12"/>
      <c r="L228" s="12"/>
    </row>
    <row r="229" spans="2:12" x14ac:dyDescent="0.2">
      <c r="B229" s="1" t="s">
        <v>209</v>
      </c>
      <c r="C229" s="3" t="s">
        <v>139</v>
      </c>
      <c r="D229" s="17" t="s">
        <v>3</v>
      </c>
      <c r="E229" s="24">
        <v>1</v>
      </c>
      <c r="F229" s="10"/>
      <c r="G229" s="23">
        <f t="shared" ref="G229" si="92">E229*F229</f>
        <v>0</v>
      </c>
      <c r="K229" s="12"/>
      <c r="L229" s="12"/>
    </row>
    <row r="230" spans="2:12" x14ac:dyDescent="0.2">
      <c r="B230" s="1"/>
      <c r="C230" s="3"/>
      <c r="D230" s="16"/>
      <c r="E230" s="21"/>
      <c r="F230" s="11" t="s">
        <v>219</v>
      </c>
      <c r="G230" s="25">
        <f>SUBTOTAL(109,G227:G229)</f>
        <v>0</v>
      </c>
      <c r="K230" s="12"/>
      <c r="L230" s="12"/>
    </row>
    <row r="231" spans="2:12" ht="16" thickBot="1" x14ac:dyDescent="0.25">
      <c r="B231" s="1"/>
      <c r="C231" s="9"/>
      <c r="D231" s="16"/>
      <c r="E231" s="26"/>
      <c r="F231" s="27"/>
      <c r="G231" s="28"/>
    </row>
    <row r="232" spans="2:12" x14ac:dyDescent="0.2">
      <c r="B232" s="6"/>
      <c r="C232" s="7"/>
      <c r="D232" s="8"/>
      <c r="E232" s="18"/>
      <c r="F232" s="19" t="s">
        <v>95</v>
      </c>
      <c r="G232" s="20">
        <f>SUBTOTAL(109,G8:G231)</f>
        <v>0</v>
      </c>
    </row>
    <row r="233" spans="2:12" x14ac:dyDescent="0.2">
      <c r="B233" s="34"/>
      <c r="C233" s="35"/>
      <c r="D233" s="36"/>
      <c r="E233" s="18"/>
      <c r="F233" s="37" t="s">
        <v>215</v>
      </c>
      <c r="G233" s="38">
        <f>G232*0.2</f>
        <v>0</v>
      </c>
    </row>
    <row r="234" spans="2:12" ht="16" thickBot="1" x14ac:dyDescent="0.25">
      <c r="B234" s="39"/>
      <c r="C234" s="40"/>
      <c r="D234" s="41"/>
      <c r="E234" s="41"/>
      <c r="F234" s="42" t="s">
        <v>216</v>
      </c>
      <c r="G234" s="43">
        <f>G232*1.2</f>
        <v>0</v>
      </c>
    </row>
    <row r="237" spans="2:12" x14ac:dyDescent="0.2">
      <c r="H237" s="29"/>
    </row>
    <row r="238" spans="2:12" x14ac:dyDescent="0.2">
      <c r="H238" s="30"/>
    </row>
  </sheetData>
  <mergeCells count="2">
    <mergeCell ref="B2:G2"/>
    <mergeCell ref="B3:G3"/>
  </mergeCells>
  <pageMargins left="0.70866141732283472" right="0.70866141732283472" top="0.74803149606299213" bottom="0.74803149606299213" header="0.31496062992125984" footer="0.31496062992125984"/>
  <pageSetup paperSize="9" scale="62" fitToHeight="0" orientation="portrait" r:id="rId1"/>
  <rowBreaks count="1" manualBreakCount="1">
    <brk id="96" min="1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ELEC</vt:lpstr>
      <vt:lpstr>'LOT ELEC'!Impression_des_titres</vt:lpstr>
      <vt:lpstr>'LOT ELEC'!Zone_d_impression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2025-07-02T12:38:04Z</dcterms:modified>
</cp:coreProperties>
</file>